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EQAVET\JÁ ENVIADOS\ENVIAR NOVEMBRO DE 2023\"/>
    </mc:Choice>
  </mc:AlternateContent>
  <bookViews>
    <workbookView xWindow="0" yWindow="0" windowWidth="20265" windowHeight="7665" activeTab="2"/>
  </bookViews>
  <sheets>
    <sheet name="4a" sheetId="1" r:id="rId1"/>
    <sheet name="5a" sheetId="2" r:id="rId2"/>
    <sheet name="6a" sheetId="3" r:id="rId3"/>
    <sheet name="6b3 - TC" sheetId="4" r:id="rId4"/>
    <sheet name="6b3 - TD" sheetId="11" r:id="rId5"/>
  </sheets>
  <definedNames>
    <definedName name="_xlnm.Print_Area" localSheetId="0">'4a'!$A$2:$AE$21</definedName>
    <definedName name="_xlnm.Print_Area" localSheetId="1">'5a'!$A$2:$Y$59</definedName>
    <definedName name="_xlnm.Print_Area" localSheetId="2">'6a'!$A$2:$Y$31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1" l="1"/>
  <c r="L29" i="3"/>
  <c r="K29" i="3"/>
  <c r="K12" i="3"/>
  <c r="L12" i="3"/>
  <c r="L11" i="3"/>
  <c r="K11" i="3"/>
  <c r="X12" i="2"/>
  <c r="R12" i="2"/>
  <c r="X19" i="1"/>
  <c r="K19" i="1"/>
  <c r="L19" i="1"/>
  <c r="A18" i="1"/>
  <c r="U12" i="1"/>
  <c r="Q12" i="1"/>
  <c r="R12" i="1"/>
  <c r="O12" i="1"/>
  <c r="M12" i="1"/>
  <c r="V49" i="2"/>
  <c r="T49" i="2"/>
  <c r="V48" i="2"/>
  <c r="T48" i="2"/>
  <c r="P26" i="2"/>
  <c r="N26" i="2"/>
  <c r="N41" i="2" s="1"/>
  <c r="Z11" i="1"/>
  <c r="K11" i="2" s="1"/>
  <c r="Z12" i="1"/>
  <c r="K12" i="2" s="1"/>
  <c r="U12" i="2" s="1"/>
  <c r="AB11" i="1"/>
  <c r="L11" i="2" s="1"/>
  <c r="S12" i="1" l="1"/>
  <c r="M19" i="1"/>
  <c r="Y19" i="1" s="1"/>
  <c r="W19" i="1"/>
  <c r="O12" i="2"/>
  <c r="C19" i="1"/>
  <c r="C18" i="1"/>
  <c r="E6" i="11" l="1"/>
  <c r="A6" i="11"/>
  <c r="H5" i="11"/>
  <c r="G5" i="11"/>
  <c r="E5" i="11"/>
  <c r="D5" i="11"/>
  <c r="B5" i="11"/>
  <c r="A5" i="11"/>
  <c r="H5" i="4"/>
  <c r="E6" i="4"/>
  <c r="E5" i="4"/>
  <c r="B5" i="4"/>
  <c r="L6" i="3"/>
  <c r="A6" i="3"/>
  <c r="X5" i="3"/>
  <c r="V5" i="3"/>
  <c r="K5" i="3"/>
  <c r="J5" i="3"/>
  <c r="C5" i="3"/>
  <c r="A5" i="3"/>
  <c r="L6" i="2"/>
  <c r="X5" i="2"/>
  <c r="K5" i="2"/>
  <c r="C5" i="2"/>
  <c r="F38" i="11"/>
  <c r="E38" i="11"/>
  <c r="D38" i="11"/>
  <c r="C38" i="11"/>
  <c r="F37" i="11"/>
  <c r="E37" i="11"/>
  <c r="I37" i="11" s="1"/>
  <c r="D37" i="11"/>
  <c r="C37" i="11"/>
  <c r="F36" i="11"/>
  <c r="E36" i="11"/>
  <c r="D36" i="11"/>
  <c r="C36" i="11"/>
  <c r="F35" i="11"/>
  <c r="E35" i="11"/>
  <c r="D35" i="11"/>
  <c r="C35" i="11"/>
  <c r="F34" i="11"/>
  <c r="E34" i="11"/>
  <c r="E39" i="11" s="1"/>
  <c r="D34" i="11"/>
  <c r="C34" i="11"/>
  <c r="C39" i="11" s="1"/>
  <c r="F28" i="11"/>
  <c r="E28" i="11"/>
  <c r="D28" i="11"/>
  <c r="C28" i="11"/>
  <c r="I27" i="11"/>
  <c r="G27" i="11"/>
  <c r="H27" i="11" s="1"/>
  <c r="I26" i="11"/>
  <c r="G26" i="11"/>
  <c r="H26" i="11" s="1"/>
  <c r="I25" i="11"/>
  <c r="G25" i="11"/>
  <c r="H25" i="11" s="1"/>
  <c r="I24" i="11"/>
  <c r="G24" i="11"/>
  <c r="H24" i="11" s="1"/>
  <c r="I23" i="11"/>
  <c r="G23" i="11"/>
  <c r="H23" i="11" s="1"/>
  <c r="F17" i="11"/>
  <c r="E17" i="11"/>
  <c r="I17" i="11" s="1"/>
  <c r="D17" i="11"/>
  <c r="C17" i="11"/>
  <c r="I16" i="11"/>
  <c r="G16" i="11"/>
  <c r="H16" i="11" s="1"/>
  <c r="I15" i="11"/>
  <c r="G15" i="11"/>
  <c r="H15" i="11" s="1"/>
  <c r="I14" i="11"/>
  <c r="G14" i="11"/>
  <c r="H14" i="11" s="1"/>
  <c r="I13" i="11"/>
  <c r="G13" i="11"/>
  <c r="H13" i="11" s="1"/>
  <c r="I12" i="11"/>
  <c r="G12" i="11"/>
  <c r="H12" i="11" s="1"/>
  <c r="I24" i="4"/>
  <c r="I25" i="4"/>
  <c r="I26" i="4"/>
  <c r="I27" i="4"/>
  <c r="I23" i="4"/>
  <c r="I13" i="4"/>
  <c r="I14" i="4"/>
  <c r="I15" i="4"/>
  <c r="I16" i="4"/>
  <c r="I12" i="4"/>
  <c r="G12" i="4"/>
  <c r="H12" i="4" s="1"/>
  <c r="A6" i="4"/>
  <c r="D5" i="4"/>
  <c r="A5" i="4"/>
  <c r="K30" i="3"/>
  <c r="L30" i="3"/>
  <c r="N30" i="3"/>
  <c r="T30" i="3"/>
  <c r="V30" i="3"/>
  <c r="M20" i="3"/>
  <c r="O20" i="3"/>
  <c r="Q20" i="3"/>
  <c r="R20" i="3"/>
  <c r="U20" i="3"/>
  <c r="W20" i="3"/>
  <c r="X20" i="3"/>
  <c r="M12" i="3"/>
  <c r="O12" i="3"/>
  <c r="Q12" i="3"/>
  <c r="R12" i="3"/>
  <c r="U12" i="3"/>
  <c r="W12" i="3"/>
  <c r="X12" i="3"/>
  <c r="C12" i="3"/>
  <c r="A12" i="3"/>
  <c r="A12" i="2"/>
  <c r="C12" i="2"/>
  <c r="S20" i="3" l="1"/>
  <c r="I36" i="11"/>
  <c r="I28" i="11"/>
  <c r="I35" i="11"/>
  <c r="G17" i="11"/>
  <c r="H17" i="11" s="1"/>
  <c r="G28" i="11"/>
  <c r="H28" i="11" s="1"/>
  <c r="G35" i="11"/>
  <c r="H35" i="11" s="1"/>
  <c r="G36" i="11"/>
  <c r="H36" i="11" s="1"/>
  <c r="G37" i="11"/>
  <c r="H37" i="11" s="1"/>
  <c r="G38" i="11"/>
  <c r="H38" i="11" s="1"/>
  <c r="D39" i="11"/>
  <c r="I38" i="11"/>
  <c r="F39" i="11"/>
  <c r="I39" i="11" s="1"/>
  <c r="O30" i="3"/>
  <c r="S12" i="3"/>
  <c r="Y20" i="3"/>
  <c r="Y12" i="3"/>
  <c r="X30" i="3"/>
  <c r="R30" i="3"/>
  <c r="U30" i="3"/>
  <c r="M30" i="3"/>
  <c r="G34" i="11"/>
  <c r="H34" i="11" s="1"/>
  <c r="I34" i="11"/>
  <c r="W30" i="3"/>
  <c r="Q30" i="3"/>
  <c r="O19" i="1"/>
  <c r="Q19" i="1"/>
  <c r="S19" i="1"/>
  <c r="W12" i="1"/>
  <c r="Y12" i="1"/>
  <c r="AA12" i="1"/>
  <c r="AB12" i="1"/>
  <c r="L12" i="2" s="1"/>
  <c r="AD12" i="1"/>
  <c r="AE12" i="1" s="1"/>
  <c r="U50" i="2"/>
  <c r="A5" i="2"/>
  <c r="G5" i="4"/>
  <c r="N29" i="3"/>
  <c r="C30" i="3"/>
  <c r="A30" i="3"/>
  <c r="C11" i="3"/>
  <c r="C29" i="3" s="1"/>
  <c r="A11" i="3"/>
  <c r="A19" i="3" s="1"/>
  <c r="N35" i="2"/>
  <c r="V5" i="2"/>
  <c r="A6" i="2"/>
  <c r="J5" i="2"/>
  <c r="X11" i="2"/>
  <c r="U11" i="2"/>
  <c r="R57" i="2"/>
  <c r="X49" i="2"/>
  <c r="R49" i="2"/>
  <c r="X42" i="2"/>
  <c r="X34" i="2"/>
  <c r="R34" i="2"/>
  <c r="X27" i="2"/>
  <c r="P27" i="2"/>
  <c r="P42" i="2" s="1"/>
  <c r="N27" i="2"/>
  <c r="X19" i="2"/>
  <c r="R19" i="2"/>
  <c r="C57" i="2"/>
  <c r="A49" i="2"/>
  <c r="L26" i="2"/>
  <c r="C11" i="2"/>
  <c r="C26" i="2" s="1"/>
  <c r="A11" i="2"/>
  <c r="AA11" i="1"/>
  <c r="L18" i="1"/>
  <c r="W18" i="1" s="1"/>
  <c r="R11" i="1"/>
  <c r="K13" i="1"/>
  <c r="W19" i="3"/>
  <c r="U19" i="3"/>
  <c r="Q19" i="3"/>
  <c r="O19" i="3"/>
  <c r="W11" i="3"/>
  <c r="U11" i="3"/>
  <c r="Q11" i="3"/>
  <c r="O11" i="3"/>
  <c r="W11" i="1"/>
  <c r="U11" i="1"/>
  <c r="Q11" i="1"/>
  <c r="O11" i="1"/>
  <c r="AC11" i="1"/>
  <c r="G13" i="4"/>
  <c r="H13" i="4" s="1"/>
  <c r="G14" i="4"/>
  <c r="H14" i="4" s="1"/>
  <c r="G15" i="4"/>
  <c r="H15" i="4" s="1"/>
  <c r="G16" i="4"/>
  <c r="H16" i="4" s="1"/>
  <c r="C17" i="4"/>
  <c r="D17" i="4"/>
  <c r="E17" i="4"/>
  <c r="F17" i="4"/>
  <c r="G23" i="4"/>
  <c r="H23" i="4" s="1"/>
  <c r="G24" i="4"/>
  <c r="H24" i="4" s="1"/>
  <c r="G25" i="4"/>
  <c r="H25" i="4" s="1"/>
  <c r="G26" i="4"/>
  <c r="H26" i="4" s="1"/>
  <c r="G27" i="4"/>
  <c r="H27" i="4" s="1"/>
  <c r="C28" i="4"/>
  <c r="D28" i="4"/>
  <c r="E28" i="4"/>
  <c r="F28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M11" i="3"/>
  <c r="M13" i="3" s="1"/>
  <c r="R11" i="3"/>
  <c r="R13" i="3" s="1"/>
  <c r="X11" i="3"/>
  <c r="K13" i="3"/>
  <c r="L13" i="3"/>
  <c r="N13" i="3"/>
  <c r="P13" i="3"/>
  <c r="T13" i="3"/>
  <c r="V13" i="3"/>
  <c r="M19" i="3"/>
  <c r="M21" i="3" s="1"/>
  <c r="R19" i="3"/>
  <c r="R21" i="3" s="1"/>
  <c r="X19" i="3"/>
  <c r="K21" i="3"/>
  <c r="L21" i="3"/>
  <c r="W21" i="3" s="1"/>
  <c r="N21" i="3"/>
  <c r="P21" i="3"/>
  <c r="T21" i="3"/>
  <c r="V21" i="3"/>
  <c r="P29" i="3"/>
  <c r="T29" i="3"/>
  <c r="V29" i="3"/>
  <c r="P13" i="2"/>
  <c r="T13" i="2"/>
  <c r="V13" i="2"/>
  <c r="R18" i="2"/>
  <c r="X18" i="2"/>
  <c r="N20" i="2"/>
  <c r="P20" i="2"/>
  <c r="T20" i="2"/>
  <c r="V20" i="2"/>
  <c r="P41" i="2"/>
  <c r="X26" i="2"/>
  <c r="T28" i="2"/>
  <c r="V28" i="2"/>
  <c r="R33" i="2"/>
  <c r="X33" i="2"/>
  <c r="P35" i="2"/>
  <c r="T35" i="2"/>
  <c r="V35" i="2"/>
  <c r="X41" i="2"/>
  <c r="T43" i="2"/>
  <c r="V43" i="2"/>
  <c r="R48" i="2"/>
  <c r="X48" i="2"/>
  <c r="N50" i="2"/>
  <c r="P50" i="2"/>
  <c r="T50" i="2"/>
  <c r="R56" i="2"/>
  <c r="N58" i="2"/>
  <c r="P58" i="2"/>
  <c r="G39" i="11" l="1"/>
  <c r="H39" i="11" s="1"/>
  <c r="O21" i="3"/>
  <c r="Y30" i="3"/>
  <c r="AC12" i="1"/>
  <c r="AA19" i="1" s="1"/>
  <c r="Q18" i="1"/>
  <c r="AA18" i="1" s="1"/>
  <c r="S30" i="3"/>
  <c r="Q12" i="2"/>
  <c r="W12" i="2"/>
  <c r="M12" i="2"/>
  <c r="U29" i="3"/>
  <c r="Q29" i="3"/>
  <c r="C19" i="3"/>
  <c r="A29" i="3"/>
  <c r="M29" i="3"/>
  <c r="R29" i="3"/>
  <c r="R58" i="2"/>
  <c r="C56" i="2"/>
  <c r="L48" i="2"/>
  <c r="Q48" i="2" s="1"/>
  <c r="K26" i="2"/>
  <c r="U26" i="2" s="1"/>
  <c r="C18" i="2"/>
  <c r="R20" i="2"/>
  <c r="R50" i="2"/>
  <c r="V50" i="2"/>
  <c r="U19" i="1"/>
  <c r="Z19" i="1" s="1"/>
  <c r="G28" i="4"/>
  <c r="H28" i="4" s="1"/>
  <c r="I38" i="4"/>
  <c r="I37" i="4"/>
  <c r="I36" i="4"/>
  <c r="I35" i="4"/>
  <c r="I34" i="4"/>
  <c r="I28" i="4"/>
  <c r="E39" i="4"/>
  <c r="I17" i="4"/>
  <c r="G34" i="4"/>
  <c r="H34" i="4" s="1"/>
  <c r="G37" i="4"/>
  <c r="H37" i="4" s="1"/>
  <c r="C41" i="2"/>
  <c r="L18" i="2"/>
  <c r="W18" i="2" s="1"/>
  <c r="K33" i="2"/>
  <c r="U33" i="2" s="1"/>
  <c r="C19" i="2"/>
  <c r="A27" i="2"/>
  <c r="A34" i="2"/>
  <c r="C42" i="2"/>
  <c r="C49" i="2"/>
  <c r="A57" i="2"/>
  <c r="A20" i="3"/>
  <c r="A19" i="2"/>
  <c r="C27" i="2"/>
  <c r="C34" i="2"/>
  <c r="A42" i="2"/>
  <c r="C20" i="3"/>
  <c r="D39" i="4"/>
  <c r="F39" i="4"/>
  <c r="G38" i="4"/>
  <c r="H38" i="4" s="1"/>
  <c r="G36" i="4"/>
  <c r="H36" i="4" s="1"/>
  <c r="G35" i="4"/>
  <c r="H35" i="4" s="1"/>
  <c r="G17" i="4"/>
  <c r="H17" i="4" s="1"/>
  <c r="L19" i="2"/>
  <c r="L27" i="2"/>
  <c r="W27" i="2" s="1"/>
  <c r="K34" i="2"/>
  <c r="U34" i="2" s="1"/>
  <c r="K42" i="2"/>
  <c r="U42" i="2" s="1"/>
  <c r="K49" i="2"/>
  <c r="U49" i="2" s="1"/>
  <c r="K57" i="2"/>
  <c r="O57" i="2" s="1"/>
  <c r="Q11" i="2"/>
  <c r="W11" i="2"/>
  <c r="K19" i="2"/>
  <c r="U19" i="2" s="1"/>
  <c r="K27" i="2"/>
  <c r="U27" i="2" s="1"/>
  <c r="L34" i="2"/>
  <c r="L42" i="2"/>
  <c r="W42" i="2" s="1"/>
  <c r="L49" i="2"/>
  <c r="Q49" i="2" s="1"/>
  <c r="L57" i="2"/>
  <c r="Q57" i="2" s="1"/>
  <c r="O11" i="2"/>
  <c r="X21" i="3"/>
  <c r="Y21" i="3" s="1"/>
  <c r="K31" i="3"/>
  <c r="S19" i="3"/>
  <c r="Y19" i="3"/>
  <c r="X13" i="3"/>
  <c r="Y13" i="3" s="1"/>
  <c r="S11" i="3"/>
  <c r="Y11" i="3"/>
  <c r="O29" i="3"/>
  <c r="W29" i="3"/>
  <c r="Q21" i="3"/>
  <c r="S21" i="3"/>
  <c r="U21" i="3"/>
  <c r="S13" i="3"/>
  <c r="O13" i="3"/>
  <c r="W13" i="3"/>
  <c r="Q13" i="3"/>
  <c r="U13" i="3"/>
  <c r="X43" i="2"/>
  <c r="X28" i="2"/>
  <c r="X20" i="2"/>
  <c r="P28" i="2"/>
  <c r="R27" i="2"/>
  <c r="P43" i="2"/>
  <c r="N42" i="2"/>
  <c r="R42" i="2" s="1"/>
  <c r="K41" i="2"/>
  <c r="U41" i="2" s="1"/>
  <c r="X50" i="2"/>
  <c r="R11" i="2"/>
  <c r="L13" i="2"/>
  <c r="W13" i="2" s="1"/>
  <c r="Q26" i="2"/>
  <c r="W26" i="2"/>
  <c r="L56" i="2"/>
  <c r="L41" i="2"/>
  <c r="L33" i="2"/>
  <c r="K56" i="2"/>
  <c r="K48" i="2"/>
  <c r="K18" i="2"/>
  <c r="K13" i="2"/>
  <c r="M11" i="2"/>
  <c r="Y11" i="2" s="1"/>
  <c r="C48" i="2"/>
  <c r="C33" i="2"/>
  <c r="V31" i="3"/>
  <c r="T31" i="3"/>
  <c r="P31" i="3"/>
  <c r="N31" i="3"/>
  <c r="L31" i="3"/>
  <c r="X29" i="3"/>
  <c r="X35" i="2"/>
  <c r="R35" i="2"/>
  <c r="X13" i="2"/>
  <c r="I39" i="4" l="1"/>
  <c r="Y12" i="2"/>
  <c r="S12" i="2"/>
  <c r="Y29" i="3"/>
  <c r="S29" i="3"/>
  <c r="W48" i="2"/>
  <c r="Q42" i="2"/>
  <c r="O49" i="2"/>
  <c r="W49" i="2"/>
  <c r="M26" i="2"/>
  <c r="Y26" i="2" s="1"/>
  <c r="O26" i="2"/>
  <c r="K28" i="2"/>
  <c r="U28" i="2" s="1"/>
  <c r="O27" i="2"/>
  <c r="M19" i="2"/>
  <c r="S19" i="2" s="1"/>
  <c r="U31" i="3"/>
  <c r="R31" i="3"/>
  <c r="O33" i="2"/>
  <c r="Q18" i="2"/>
  <c r="O34" i="2"/>
  <c r="M34" i="2"/>
  <c r="S34" i="2" s="1"/>
  <c r="L35" i="2"/>
  <c r="W35" i="2" s="1"/>
  <c r="M42" i="2"/>
  <c r="S42" i="2" s="1"/>
  <c r="L28" i="2"/>
  <c r="Q28" i="2" s="1"/>
  <c r="L20" i="2"/>
  <c r="W20" i="2" s="1"/>
  <c r="O19" i="2"/>
  <c r="Q27" i="2"/>
  <c r="M27" i="2"/>
  <c r="S27" i="2" s="1"/>
  <c r="O42" i="2"/>
  <c r="T57" i="2" s="1"/>
  <c r="M57" i="2"/>
  <c r="S57" i="2" s="1"/>
  <c r="G39" i="4"/>
  <c r="H39" i="4" s="1"/>
  <c r="W19" i="2"/>
  <c r="Q19" i="2"/>
  <c r="S11" i="2"/>
  <c r="M49" i="2"/>
  <c r="W34" i="2"/>
  <c r="Q34" i="2"/>
  <c r="O31" i="3"/>
  <c r="Q31" i="3"/>
  <c r="W31" i="3"/>
  <c r="M31" i="3"/>
  <c r="K43" i="2"/>
  <c r="U43" i="2" s="1"/>
  <c r="N13" i="2"/>
  <c r="O13" i="2" s="1"/>
  <c r="L50" i="2"/>
  <c r="Q50" i="2" s="1"/>
  <c r="Q13" i="2"/>
  <c r="Q41" i="2"/>
  <c r="W41" i="2"/>
  <c r="L43" i="2"/>
  <c r="Q56" i="2"/>
  <c r="L58" i="2"/>
  <c r="Q58" i="2" s="1"/>
  <c r="Q33" i="2"/>
  <c r="W33" i="2"/>
  <c r="M33" i="2"/>
  <c r="M41" i="2"/>
  <c r="M56" i="2"/>
  <c r="K35" i="2"/>
  <c r="O35" i="2" s="1"/>
  <c r="U13" i="2"/>
  <c r="U48" i="2"/>
  <c r="M48" i="2"/>
  <c r="O48" i="2"/>
  <c r="K50" i="2"/>
  <c r="M13" i="2"/>
  <c r="U18" i="2"/>
  <c r="M18" i="2"/>
  <c r="O18" i="2"/>
  <c r="K20" i="2"/>
  <c r="O56" i="2"/>
  <c r="K58" i="2"/>
  <c r="O58" i="2" s="1"/>
  <c r="X31" i="3"/>
  <c r="Y42" i="2" l="1"/>
  <c r="U57" i="2"/>
  <c r="M43" i="2"/>
  <c r="Y43" i="2" s="1"/>
  <c r="U56" i="2"/>
  <c r="Y19" i="2"/>
  <c r="M28" i="2"/>
  <c r="Y28" i="2" s="1"/>
  <c r="Y34" i="2"/>
  <c r="Q20" i="2"/>
  <c r="Y27" i="2"/>
  <c r="Q35" i="2"/>
  <c r="W28" i="2"/>
  <c r="W50" i="2"/>
  <c r="S49" i="2"/>
  <c r="Y49" i="2"/>
  <c r="Y31" i="3"/>
  <c r="S31" i="3"/>
  <c r="R26" i="2"/>
  <c r="S26" i="2" s="1"/>
  <c r="N28" i="2"/>
  <c r="O28" i="2" s="1"/>
  <c r="Y41" i="2"/>
  <c r="R13" i="2"/>
  <c r="S13" i="2" s="1"/>
  <c r="N43" i="2"/>
  <c r="O43" i="2" s="1"/>
  <c r="O41" i="2"/>
  <c r="T56" i="2" s="1"/>
  <c r="R41" i="2"/>
  <c r="W43" i="2"/>
  <c r="Q43" i="2"/>
  <c r="S56" i="2"/>
  <c r="M58" i="2"/>
  <c r="S58" i="2" s="1"/>
  <c r="Y33" i="2"/>
  <c r="S33" i="2"/>
  <c r="M35" i="2"/>
  <c r="U35" i="2"/>
  <c r="O20" i="2"/>
  <c r="U20" i="2"/>
  <c r="Y18" i="2"/>
  <c r="S18" i="2"/>
  <c r="M20" i="2"/>
  <c r="Y13" i="2"/>
  <c r="O50" i="2"/>
  <c r="Y48" i="2"/>
  <c r="S48" i="2"/>
  <c r="M50" i="2"/>
  <c r="R28" i="2" l="1"/>
  <c r="S28" i="2" s="1"/>
  <c r="S41" i="2"/>
  <c r="S35" i="2"/>
  <c r="Y35" i="2"/>
  <c r="Y50" i="2"/>
  <c r="S50" i="2"/>
  <c r="S20" i="2"/>
  <c r="Y20" i="2"/>
  <c r="AD11" i="1"/>
  <c r="Z13" i="1"/>
  <c r="AB13" i="1"/>
  <c r="R43" i="2" l="1"/>
  <c r="S43" i="2" s="1"/>
  <c r="AA13" i="1"/>
  <c r="AD13" i="1"/>
  <c r="AE11" i="1"/>
  <c r="S11" i="1"/>
  <c r="K18" i="1"/>
  <c r="X11" i="1"/>
  <c r="Y11" i="1" s="1"/>
  <c r="V20" i="1"/>
  <c r="T20" i="1"/>
  <c r="P20" i="1"/>
  <c r="N20" i="1"/>
  <c r="V13" i="1"/>
  <c r="T13" i="1"/>
  <c r="U13" i="1" s="1"/>
  <c r="P13" i="1"/>
  <c r="N13" i="1"/>
  <c r="O13" i="1" s="1"/>
  <c r="L13" i="1"/>
  <c r="K20" i="1" l="1"/>
  <c r="O20" i="1" s="1"/>
  <c r="U18" i="1"/>
  <c r="O18" i="1"/>
  <c r="AC13" i="1"/>
  <c r="W13" i="1"/>
  <c r="Q13" i="1"/>
  <c r="M18" i="1"/>
  <c r="M13" i="1"/>
  <c r="L20" i="1"/>
  <c r="R13" i="1"/>
  <c r="R20" i="1"/>
  <c r="X13" i="1"/>
  <c r="X20" i="1"/>
  <c r="Z18" i="1" l="1"/>
  <c r="U20" i="1"/>
  <c r="Y13" i="1"/>
  <c r="W20" i="1"/>
  <c r="Q20" i="1"/>
  <c r="Y18" i="1"/>
  <c r="S18" i="1"/>
  <c r="S13" i="1"/>
  <c r="AE13" i="1"/>
  <c r="M20" i="1"/>
  <c r="Y20" i="1" l="1"/>
  <c r="S20" i="1"/>
  <c r="A26" i="2" l="1"/>
  <c r="A41" i="2"/>
  <c r="A48" i="2"/>
  <c r="A56" i="2"/>
  <c r="A33" i="2"/>
  <c r="A18" i="2"/>
</calcChain>
</file>

<file path=xl/sharedStrings.xml><?xml version="1.0" encoding="utf-8"?>
<sst xmlns="http://schemas.openxmlformats.org/spreadsheetml/2006/main" count="398" uniqueCount="85">
  <si>
    <t>Taxa (%)</t>
  </si>
  <si>
    <t>m</t>
  </si>
  <si>
    <t>f</t>
  </si>
  <si>
    <t>t</t>
  </si>
  <si>
    <t>A - AEF</t>
  </si>
  <si>
    <t>B - Curso</t>
  </si>
  <si>
    <t xml:space="preserve">  Totais </t>
  </si>
  <si>
    <t>Data de recolha:</t>
  </si>
  <si>
    <r>
      <t xml:space="preserve">D - Conclusão no tempo previsto
</t>
    </r>
    <r>
      <rPr>
        <sz val="7"/>
        <color theme="1"/>
        <rFont val="Calibri"/>
        <family val="2"/>
        <scheme val="minor"/>
      </rPr>
      <t>(Até 31 de dezembro do último ano do ciclo de formação)</t>
    </r>
  </si>
  <si>
    <r>
      <t>E - Conclusão após o tempo previsto</t>
    </r>
    <r>
      <rPr>
        <sz val="7"/>
        <color theme="1"/>
        <rFont val="Calibri"/>
        <family val="2"/>
        <scheme val="minor"/>
      </rPr>
      <t xml:space="preserve">
(Até 31/12 do ano seguinte ao último ano do ciclo formação)</t>
    </r>
  </si>
  <si>
    <t>F - Conclusão Global
(D+E)</t>
  </si>
  <si>
    <t>C – Ingressos</t>
  </si>
  <si>
    <r>
      <t xml:space="preserve">G - Desistência
</t>
    </r>
    <r>
      <rPr>
        <sz val="7"/>
        <color theme="1"/>
        <rFont val="Calibri"/>
        <family val="2"/>
        <scheme val="minor"/>
      </rPr>
      <t>(Até 31 de dezembro do último ano do ciclo de formação)</t>
    </r>
  </si>
  <si>
    <r>
      <t xml:space="preserve">H – Não aprovação
</t>
    </r>
    <r>
      <rPr>
        <sz val="7"/>
        <color theme="1"/>
        <rFont val="Calibri"/>
        <family val="2"/>
        <scheme val="minor"/>
      </rPr>
      <t>(Até 31/12 do ano seguinte ao último ano do ciclo formação)</t>
    </r>
  </si>
  <si>
    <t>4a - CONCLUSÃO DOS CURSOS</t>
  </si>
  <si>
    <t>P - Outras situações</t>
  </si>
  <si>
    <t>C - Diplomados</t>
  </si>
  <si>
    <t>O - Total em prosseguimento de estudos (M+N)</t>
  </si>
  <si>
    <t>N - A frequentar o ensino superior</t>
  </si>
  <si>
    <t>M - A frequentar formação de nível  pós-secundário</t>
  </si>
  <si>
    <t>L - Total no mercado de trabalho (H+I+J+K)</t>
  </si>
  <si>
    <t>K - A frequentar estágios profissionais</t>
  </si>
  <si>
    <t>J - Trabalhadores por conta própria</t>
  </si>
  <si>
    <t>H - Total de Empregados                                        (D+E) ou (F+G)</t>
  </si>
  <si>
    <t>G - Empregados (contrato a termo)</t>
  </si>
  <si>
    <t>F - Empregados (contrato sem termo)</t>
  </si>
  <si>
    <t>E - Empregados (tempo parcial)</t>
  </si>
  <si>
    <t>D - Empregados (tempo completo)</t>
  </si>
  <si>
    <t>5a - COLOCAÇÃO APÓS CONCLUSÃO DOS CURSOS</t>
  </si>
  <si>
    <t>K - Diplomados que exercem profissões não relacionadas com o curso/AEF concluído</t>
  </si>
  <si>
    <t>J - Diplomados que exercem profissões relacionadas com o curso/AEF concluído</t>
  </si>
  <si>
    <t>I - Diplomados a trabalhar</t>
  </si>
  <si>
    <t>Situação 1 +2: Diplomados a trabalhar</t>
  </si>
  <si>
    <t>H - Diplomados que exercem profissões não relacionadas com o curso/AEF concluído</t>
  </si>
  <si>
    <t>G - Diplomados que exercem profissões relacionadas com o curso/AEF concluído</t>
  </si>
  <si>
    <t>F - Diplomados a trabalhar por conta própria</t>
  </si>
  <si>
    <t>Situação 2: Diplomados empregados por conta própria</t>
  </si>
  <si>
    <t>E - Diplomados que exercem profissões não relacionadas com o curso/AEF concluído</t>
  </si>
  <si>
    <t>D - Diplomados que exercem profissões relacionadas com o curso/AEF concluído</t>
  </si>
  <si>
    <t>C - Diplomados empregados por conta de outrem</t>
  </si>
  <si>
    <t>Situação 1: Diplomados empregados por conta de outrem</t>
  </si>
  <si>
    <t>6a - DIPLOMADOS A EXERCER PROFISSÕES RELACIONADAS COM O CURSO/AEF</t>
  </si>
  <si>
    <t>Totais</t>
  </si>
  <si>
    <t>Trabalho de equipa</t>
  </si>
  <si>
    <t>Comunicação e relações interpessoais</t>
  </si>
  <si>
    <t>Responsabilidade e autonomia</t>
  </si>
  <si>
    <t>Planeamento e organização</t>
  </si>
  <si>
    <t>Competências técnicas inerentes ao posto de trabalho</t>
  </si>
  <si>
    <t>4.       Muito Satisfeito</t>
  </si>
  <si>
    <t>3. Satisfeito</t>
  </si>
  <si>
    <t>2.     Pouco satisfeito</t>
  </si>
  <si>
    <t>1. Insatisfeito</t>
  </si>
  <si>
    <t>E - Média de satisfação dos empregadores por competência</t>
  </si>
  <si>
    <t>D - Taxa de satisfação dos empregadores por competência (%)</t>
  </si>
  <si>
    <t>C - Total de diplomados empregados avaliados por competência</t>
  </si>
  <si>
    <t>B - Satisfação dos empregadores</t>
  </si>
  <si>
    <t>A - Competências</t>
  </si>
  <si>
    <t>Nº diplomados empregados avaliados pelos empregadores:</t>
  </si>
  <si>
    <t>1 + 2 - Diplomados empregados com profissões relacionadas e não relacionadas com o curso / AEF concluído</t>
  </si>
  <si>
    <t>2 - Diplomados empregados com profissões não relacionadas com o curso / AEF concluído</t>
  </si>
  <si>
    <t>1 - Diplomados empregados com profissões relacionadas com o curso / AEF concluído</t>
  </si>
  <si>
    <t>12 a 36 meses após conclusão</t>
  </si>
  <si>
    <r>
      <t xml:space="preserve">I - À procura de emprego
</t>
    </r>
    <r>
      <rPr>
        <sz val="8"/>
        <color theme="1"/>
        <rFont val="Calibri"/>
        <family val="2"/>
        <scheme val="minor"/>
      </rPr>
      <t>(não considerar os que estão empregados)</t>
    </r>
  </si>
  <si>
    <t>Operador:</t>
  </si>
  <si>
    <t>Código SIGO:</t>
  </si>
  <si>
    <t>Concelho:</t>
  </si>
  <si>
    <t>6b3 - SATISFAÇÃO DOS EMPREGADORES   (GEI)</t>
  </si>
  <si>
    <t>ultimo aluno terminou</t>
  </si>
  <si>
    <t>C – Ingressos*</t>
  </si>
  <si>
    <t>*transferências, em qualquer altura do ciclo de formação, devem ser retificadas nos ingressos</t>
  </si>
  <si>
    <t>ciclo 2015/18</t>
  </si>
  <si>
    <t>ago/19 a Ago/21</t>
  </si>
  <si>
    <t>ciclo 2016/19</t>
  </si>
  <si>
    <t>ago/20 a Ago/22</t>
  </si>
  <si>
    <t>Jan/22 a Jan/24</t>
  </si>
  <si>
    <t>ciclo 2017/20</t>
  </si>
  <si>
    <t>Jan/23 a Jan/25</t>
  </si>
  <si>
    <t>(até 31/12 do ano seguinte do ciclo formação)</t>
  </si>
  <si>
    <t>(12 a 36 meses após última conclusão)</t>
  </si>
  <si>
    <t>Periodo de recolha dados</t>
  </si>
  <si>
    <t>Ciclo de Formação: 2017-2020</t>
  </si>
  <si>
    <t>TC</t>
  </si>
  <si>
    <t>TD</t>
  </si>
  <si>
    <t>Amadora</t>
  </si>
  <si>
    <t>6b3 - SATISFAÇÃO DOS EMPREGADORES   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</si>
</sst>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816]mmm/yy;@"/>
    <numFmt numFmtId="165" formatCode="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7030A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Font="1" applyBorder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4" fillId="0" borderId="0" xfId="0" applyFont="1"/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/>
    <xf numFmtId="1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4" borderId="1" xfId="1" applyFont="1" applyFill="1" applyBorder="1" applyAlignment="1">
      <alignment horizontal="center" vertical="center"/>
    </xf>
    <xf numFmtId="9" fontId="8" fillId="0" borderId="0" xfId="0" applyNumberFormat="1" applyFont="1"/>
    <xf numFmtId="9" fontId="9" fillId="0" borderId="0" xfId="0" applyNumberFormat="1" applyFont="1" applyBorder="1"/>
    <xf numFmtId="0" fontId="4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5" borderId="0" xfId="0" applyFont="1" applyFill="1"/>
    <xf numFmtId="0" fontId="3" fillId="2" borderId="1" xfId="0" applyFont="1" applyFill="1" applyBorder="1" applyAlignment="1">
      <alignment horizontal="center" vertical="center"/>
    </xf>
    <xf numFmtId="0" fontId="12" fillId="0" borderId="0" xfId="0" applyFont="1"/>
    <xf numFmtId="0" fontId="3" fillId="4" borderId="1" xfId="0" applyFont="1" applyFill="1" applyBorder="1" applyAlignment="1">
      <alignment horizontal="center" vertical="center"/>
    </xf>
    <xf numFmtId="0" fontId="0" fillId="0" borderId="0" xfId="0" applyBorder="1"/>
    <xf numFmtId="17" fontId="0" fillId="0" borderId="0" xfId="0" applyNumberFormat="1" applyFont="1" applyBorder="1"/>
    <xf numFmtId="0" fontId="13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7" fillId="0" borderId="0" xfId="0" applyFont="1"/>
    <xf numFmtId="0" fontId="3" fillId="5" borderId="0" xfId="0" applyFont="1" applyFill="1" applyBorder="1"/>
    <xf numFmtId="164" fontId="7" fillId="5" borderId="0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9" fontId="12" fillId="0" borderId="0" xfId="0" applyNumberFormat="1" applyFont="1"/>
    <xf numFmtId="9" fontId="14" fillId="2" borderId="1" xfId="1" applyFont="1" applyFill="1" applyBorder="1" applyAlignment="1">
      <alignment horizontal="center" vertical="center"/>
    </xf>
    <xf numFmtId="9" fontId="12" fillId="0" borderId="0" xfId="0" applyNumberFormat="1" applyFont="1" applyBorder="1"/>
    <xf numFmtId="9" fontId="8" fillId="7" borderId="0" xfId="0" applyNumberFormat="1" applyFont="1" applyFill="1"/>
    <xf numFmtId="0" fontId="3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65" fontId="3" fillId="5" borderId="0" xfId="0" applyNumberFormat="1" applyFont="1" applyFill="1" applyBorder="1"/>
    <xf numFmtId="165" fontId="3" fillId="5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2"/>
  <sheetViews>
    <sheetView topLeftCell="J2" zoomScale="130" zoomScaleNormal="130" workbookViewId="0">
      <selection activeCell="AC17" sqref="AC17"/>
    </sheetView>
  </sheetViews>
  <sheetFormatPr defaultRowHeight="15" x14ac:dyDescent="0.25"/>
  <cols>
    <col min="1" max="1" width="4.28515625" style="1" customWidth="1"/>
    <col min="2" max="2" width="5.7109375" style="1" customWidth="1"/>
    <col min="3" max="4" width="4.28515625" style="1" customWidth="1"/>
    <col min="5" max="5" width="2.5703125" style="1" customWidth="1"/>
    <col min="6" max="8" width="4.28515625" style="1" customWidth="1"/>
    <col min="9" max="9" width="6.5703125" style="1" customWidth="1"/>
    <col min="10" max="10" width="13.85546875" style="1" customWidth="1"/>
    <col min="11" max="14" width="5.7109375" style="1" customWidth="1"/>
    <col min="15" max="15" width="6.28515625" style="1" customWidth="1"/>
    <col min="16" max="16" width="5.7109375" style="1" customWidth="1"/>
    <col min="17" max="17" width="6.28515625" style="1" customWidth="1"/>
    <col min="18" max="18" width="5.7109375" style="1" customWidth="1"/>
    <col min="19" max="19" width="6.28515625" style="1" customWidth="1"/>
    <col min="20" max="20" width="5.7109375" style="1" customWidth="1"/>
    <col min="21" max="21" width="6.28515625" style="1" customWidth="1"/>
    <col min="22" max="22" width="5.7109375" style="1" customWidth="1"/>
    <col min="23" max="23" width="6.28515625" style="1" customWidth="1"/>
    <col min="24" max="24" width="5.7109375" style="1" customWidth="1"/>
    <col min="25" max="25" width="6.28515625" style="1" customWidth="1"/>
    <col min="26" max="26" width="6.5703125" style="1" customWidth="1"/>
    <col min="27" max="27" width="6.7109375" style="1" customWidth="1"/>
    <col min="28" max="28" width="5.7109375" style="1" customWidth="1"/>
    <col min="29" max="29" width="6.7109375" style="1" customWidth="1"/>
    <col min="30" max="30" width="5.5703125" style="1" customWidth="1"/>
    <col min="31" max="31" width="6" style="1" customWidth="1"/>
    <col min="32" max="16384" width="9.140625" style="1"/>
  </cols>
  <sheetData>
    <row r="2" spans="1:31" ht="22.5" customHeight="1" x14ac:dyDescent="0.25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3" spans="1:31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1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31" ht="11.25" customHeight="1" x14ac:dyDescent="0.25">
      <c r="A5" s="33" t="s">
        <v>63</v>
      </c>
      <c r="B5" s="33"/>
      <c r="C5" s="53"/>
      <c r="D5" s="2"/>
      <c r="E5" s="2"/>
      <c r="F5" s="2"/>
      <c r="G5" s="2"/>
      <c r="H5" s="2"/>
      <c r="I5" s="2"/>
      <c r="J5" s="3" t="s">
        <v>64</v>
      </c>
      <c r="K5" s="64">
        <v>594</v>
      </c>
      <c r="L5" s="2"/>
      <c r="M5" s="2"/>
      <c r="N5" s="2"/>
      <c r="O5" s="2"/>
      <c r="P5" s="2"/>
      <c r="Q5" s="2"/>
      <c r="R5" s="2"/>
      <c r="S5" s="2"/>
      <c r="T5" s="2"/>
      <c r="U5" s="2"/>
      <c r="V5" s="3" t="s">
        <v>65</v>
      </c>
      <c r="W5" s="3"/>
      <c r="X5" s="53" t="s">
        <v>83</v>
      </c>
      <c r="Y5" s="2"/>
    </row>
    <row r="6" spans="1:31" ht="15" customHeight="1" x14ac:dyDescent="0.25">
      <c r="A6" s="78" t="s">
        <v>80</v>
      </c>
      <c r="B6" s="78"/>
      <c r="C6" s="78"/>
      <c r="D6" s="78"/>
      <c r="E6" s="78"/>
      <c r="F6" s="78"/>
      <c r="G6" s="3"/>
      <c r="I6" s="3"/>
      <c r="J6" s="77" t="s">
        <v>7</v>
      </c>
      <c r="K6" s="77"/>
      <c r="L6" s="54">
        <v>44743</v>
      </c>
      <c r="M6" s="52" t="s">
        <v>77</v>
      </c>
      <c r="S6" s="3"/>
      <c r="T6" s="3"/>
      <c r="U6" s="3"/>
      <c r="V6" s="3"/>
      <c r="W6" s="3"/>
      <c r="X6" s="3"/>
      <c r="Y6" s="3"/>
    </row>
    <row r="7" spans="1:31" ht="11.25" customHeight="1" x14ac:dyDescent="0.25">
      <c r="A7" s="3"/>
      <c r="B7" s="3"/>
      <c r="C7" s="3"/>
      <c r="D7" s="3"/>
      <c r="E7" s="3"/>
      <c r="F7" s="3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1" ht="15" customHeight="1" x14ac:dyDescent="0.25">
      <c r="A8" s="79" t="s">
        <v>4</v>
      </c>
      <c r="B8" s="79"/>
      <c r="C8" s="79" t="s">
        <v>5</v>
      </c>
      <c r="D8" s="79"/>
      <c r="E8" s="79"/>
      <c r="F8" s="79"/>
      <c r="G8" s="79"/>
      <c r="H8" s="79"/>
      <c r="I8" s="79"/>
      <c r="J8" s="79"/>
      <c r="K8" s="79" t="s">
        <v>68</v>
      </c>
      <c r="L8" s="79"/>
      <c r="M8" s="79"/>
      <c r="N8" s="69" t="s">
        <v>8</v>
      </c>
      <c r="O8" s="69"/>
      <c r="P8" s="69"/>
      <c r="Q8" s="69"/>
      <c r="R8" s="69"/>
      <c r="S8" s="69"/>
      <c r="T8" s="69" t="s">
        <v>9</v>
      </c>
      <c r="U8" s="69"/>
      <c r="V8" s="69"/>
      <c r="W8" s="69"/>
      <c r="X8" s="69"/>
      <c r="Y8" s="69"/>
      <c r="Z8" s="69" t="s">
        <v>10</v>
      </c>
      <c r="AA8" s="69"/>
      <c r="AB8" s="69"/>
      <c r="AC8" s="69"/>
      <c r="AD8" s="69"/>
      <c r="AE8" s="69"/>
    </row>
    <row r="9" spans="1:31" ht="10.5" customHeight="1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</row>
    <row r="10" spans="1:31" ht="30" customHeight="1" x14ac:dyDescent="0.2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5" t="s">
        <v>1</v>
      </c>
      <c r="L10" s="5" t="s">
        <v>2</v>
      </c>
      <c r="M10" s="21" t="s">
        <v>3</v>
      </c>
      <c r="N10" s="5" t="s">
        <v>1</v>
      </c>
      <c r="O10" s="19" t="s">
        <v>0</v>
      </c>
      <c r="P10" s="5" t="s">
        <v>2</v>
      </c>
      <c r="Q10" s="19" t="s">
        <v>0</v>
      </c>
      <c r="R10" s="21" t="s">
        <v>3</v>
      </c>
      <c r="S10" s="19" t="s">
        <v>0</v>
      </c>
      <c r="T10" s="5" t="s">
        <v>1</v>
      </c>
      <c r="U10" s="19" t="s">
        <v>0</v>
      </c>
      <c r="V10" s="5" t="s">
        <v>2</v>
      </c>
      <c r="W10" s="19" t="s">
        <v>0</v>
      </c>
      <c r="X10" s="21" t="s">
        <v>3</v>
      </c>
      <c r="Y10" s="19" t="s">
        <v>0</v>
      </c>
      <c r="Z10" s="21" t="s">
        <v>1</v>
      </c>
      <c r="AA10" s="19" t="s">
        <v>0</v>
      </c>
      <c r="AB10" s="21" t="s">
        <v>2</v>
      </c>
      <c r="AC10" s="19" t="s">
        <v>0</v>
      </c>
      <c r="AD10" s="21" t="s">
        <v>3</v>
      </c>
      <c r="AE10" s="19" t="s">
        <v>0</v>
      </c>
    </row>
    <row r="11" spans="1:31" ht="22.5" customHeight="1" x14ac:dyDescent="0.25">
      <c r="A11" s="72">
        <v>341</v>
      </c>
      <c r="B11" s="73"/>
      <c r="C11" s="74" t="s">
        <v>81</v>
      </c>
      <c r="D11" s="75"/>
      <c r="E11" s="75"/>
      <c r="F11" s="75"/>
      <c r="G11" s="75"/>
      <c r="H11" s="75"/>
      <c r="I11" s="75"/>
      <c r="J11" s="76"/>
      <c r="K11" s="5">
        <v>10</v>
      </c>
      <c r="L11" s="5">
        <v>9</v>
      </c>
      <c r="M11" s="21">
        <v>19</v>
      </c>
      <c r="N11" s="5">
        <v>3</v>
      </c>
      <c r="O11" s="20">
        <f>IF(K11=0,0,(N11/K11))</f>
        <v>0.3</v>
      </c>
      <c r="P11" s="5">
        <v>3</v>
      </c>
      <c r="Q11" s="20">
        <f>IF(L11=0,0,(P11/L11))</f>
        <v>0.33333333333333331</v>
      </c>
      <c r="R11" s="21">
        <f>N11+P11</f>
        <v>6</v>
      </c>
      <c r="S11" s="20">
        <f>IF(M11=0,0,(R11/M11))</f>
        <v>0.31578947368421051</v>
      </c>
      <c r="T11" s="5">
        <v>1</v>
      </c>
      <c r="U11" s="20">
        <f>IF(K11=0,0,(T11/K11))</f>
        <v>0.1</v>
      </c>
      <c r="V11" s="5">
        <v>0</v>
      </c>
      <c r="W11" s="20">
        <f>IF(L11=0,0,(V11/L11))</f>
        <v>0</v>
      </c>
      <c r="X11" s="21">
        <f>T11+V11</f>
        <v>1</v>
      </c>
      <c r="Y11" s="20">
        <f>IF(M11=0,0,(X11/M11))</f>
        <v>5.2631578947368418E-2</v>
      </c>
      <c r="Z11" s="21">
        <f>N11+T11</f>
        <v>4</v>
      </c>
      <c r="AA11" s="20">
        <f>IF(K11=0,0,(Z11/K11))</f>
        <v>0.4</v>
      </c>
      <c r="AB11" s="21">
        <f>P11+V11</f>
        <v>3</v>
      </c>
      <c r="AC11" s="20">
        <f>IF(L11=0,0,(AB11/L11))</f>
        <v>0.33333333333333331</v>
      </c>
      <c r="AD11" s="21">
        <f>Z11+AB11</f>
        <v>7</v>
      </c>
      <c r="AE11" s="30">
        <f>IF(M11=0,0,(AD11/M11))</f>
        <v>0.36842105263157893</v>
      </c>
    </row>
    <row r="12" spans="1:31" ht="22.5" customHeight="1" x14ac:dyDescent="0.25">
      <c r="A12" s="72">
        <v>813353</v>
      </c>
      <c r="B12" s="73"/>
      <c r="C12" s="74" t="s">
        <v>82</v>
      </c>
      <c r="D12" s="75"/>
      <c r="E12" s="75"/>
      <c r="F12" s="75"/>
      <c r="G12" s="75"/>
      <c r="H12" s="75"/>
      <c r="I12" s="75"/>
      <c r="J12" s="76"/>
      <c r="K12" s="62">
        <v>21</v>
      </c>
      <c r="L12" s="28">
        <v>3</v>
      </c>
      <c r="M12" s="55">
        <f t="shared" ref="M12" si="0">K12+L12</f>
        <v>24</v>
      </c>
      <c r="N12" s="62">
        <v>11</v>
      </c>
      <c r="O12" s="20">
        <f t="shared" ref="O12" si="1">IF(K12=0,0,(N12/K12))</f>
        <v>0.52380952380952384</v>
      </c>
      <c r="P12" s="28">
        <v>3</v>
      </c>
      <c r="Q12" s="20">
        <f t="shared" ref="Q12" si="2">IF(L12=0,0,(P12/L12))</f>
        <v>1</v>
      </c>
      <c r="R12" s="55">
        <f t="shared" ref="R12" si="3">N12+P12</f>
        <v>14</v>
      </c>
      <c r="S12" s="20">
        <f t="shared" ref="S12" si="4">IF(M12=0,0,(R12/M12))</f>
        <v>0.58333333333333337</v>
      </c>
      <c r="T12" s="62">
        <v>0</v>
      </c>
      <c r="U12" s="20">
        <f t="shared" ref="U12" si="5">IF(K12=0,0,(T12/K12))</f>
        <v>0</v>
      </c>
      <c r="V12" s="28">
        <v>0</v>
      </c>
      <c r="W12" s="20">
        <f t="shared" ref="W12" si="6">IF(L12=0,0,(V12/L12))</f>
        <v>0</v>
      </c>
      <c r="X12" s="34">
        <v>0</v>
      </c>
      <c r="Y12" s="20">
        <f t="shared" ref="Y12" si="7">IF(M12=0,0,(X12/M12))</f>
        <v>0</v>
      </c>
      <c r="Z12" s="34">
        <f t="shared" ref="Z12" si="8">N12+T12</f>
        <v>11</v>
      </c>
      <c r="AA12" s="20">
        <f t="shared" ref="AA12" si="9">IF(K12=0,0,(Z12/K12))</f>
        <v>0.52380952380952384</v>
      </c>
      <c r="AB12" s="34">
        <f t="shared" ref="AB12" si="10">P12+V12</f>
        <v>3</v>
      </c>
      <c r="AC12" s="20">
        <f t="shared" ref="AC12" si="11">IF(L12=0,0,(AB12/L12))</f>
        <v>1</v>
      </c>
      <c r="AD12" s="34">
        <f t="shared" ref="AD12" si="12">Z12+AB12</f>
        <v>14</v>
      </c>
      <c r="AE12" s="30">
        <f>IF(M12=0,0,(AD12/M12))</f>
        <v>0.58333333333333337</v>
      </c>
    </row>
    <row r="13" spans="1:31" ht="22.5" customHeight="1" x14ac:dyDescent="0.25">
      <c r="A13" s="70"/>
      <c r="B13" s="70"/>
      <c r="C13" s="71" t="s">
        <v>6</v>
      </c>
      <c r="D13" s="71"/>
      <c r="E13" s="71"/>
      <c r="F13" s="71"/>
      <c r="G13" s="71"/>
      <c r="H13" s="71"/>
      <c r="I13" s="71"/>
      <c r="J13" s="71"/>
      <c r="K13" s="26">
        <f>SUM(K11:K12)</f>
        <v>31</v>
      </c>
      <c r="L13" s="26">
        <f>SUM(L11:L12)</f>
        <v>12</v>
      </c>
      <c r="M13" s="26">
        <f>SUM(M11:M12)</f>
        <v>43</v>
      </c>
      <c r="N13" s="26">
        <f>SUM(N11:N12)</f>
        <v>14</v>
      </c>
      <c r="O13" s="20">
        <f>IF(K13=0,0,(N13/K13))</f>
        <v>0.45161290322580644</v>
      </c>
      <c r="P13" s="26">
        <f>SUM(P11:P12)</f>
        <v>6</v>
      </c>
      <c r="Q13" s="20">
        <f t="shared" ref="Q13" si="13">IF(L13=0,0,(P13/L13))</f>
        <v>0.5</v>
      </c>
      <c r="R13" s="26">
        <f>SUM(R11:R12)</f>
        <v>20</v>
      </c>
      <c r="S13" s="20">
        <f t="shared" ref="S13" si="14">IF(M13=0,0,(R13/M13))</f>
        <v>0.46511627906976744</v>
      </c>
      <c r="T13" s="26">
        <f>SUM(T11:T12)</f>
        <v>1</v>
      </c>
      <c r="U13" s="20">
        <f t="shared" ref="U13" si="15">IF(K13=0,0,(T13/K13))</f>
        <v>3.2258064516129031E-2</v>
      </c>
      <c r="V13" s="26">
        <f>SUM(V11:V12)</f>
        <v>0</v>
      </c>
      <c r="W13" s="20">
        <f t="shared" ref="W13" si="16">IF(L13=0,0,(V13/L13))</f>
        <v>0</v>
      </c>
      <c r="X13" s="26">
        <f>SUM(X11:X12)</f>
        <v>1</v>
      </c>
      <c r="Y13" s="20">
        <f t="shared" ref="Y13" si="17">IF(M13=0,0,(X13/M13))</f>
        <v>2.3255813953488372E-2</v>
      </c>
      <c r="Z13" s="26">
        <f>SUM(Z11:Z12)</f>
        <v>15</v>
      </c>
      <c r="AA13" s="20">
        <f t="shared" ref="AA13" si="18">IF(K13=0,0,(Z13/K13))</f>
        <v>0.4838709677419355</v>
      </c>
      <c r="AB13" s="26">
        <f>SUM(AB11:AB12)</f>
        <v>6</v>
      </c>
      <c r="AC13" s="20">
        <f t="shared" ref="AC13" si="19">IF(L13=0,0,(AB13/L13))</f>
        <v>0.5</v>
      </c>
      <c r="AD13" s="26">
        <f>SUM(AD11:AD12)</f>
        <v>21</v>
      </c>
      <c r="AE13" s="30">
        <f t="shared" ref="AE13" si="20">IF(M13=0,0,(AD13/M13))</f>
        <v>0.48837209302325579</v>
      </c>
    </row>
    <row r="14" spans="1:31" ht="26.2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AC14" s="22"/>
    </row>
    <row r="15" spans="1:31" x14ac:dyDescent="0.25">
      <c r="A15" s="79" t="s">
        <v>4</v>
      </c>
      <c r="B15" s="79"/>
      <c r="C15" s="79" t="s">
        <v>5</v>
      </c>
      <c r="D15" s="79"/>
      <c r="E15" s="79"/>
      <c r="F15" s="79"/>
      <c r="G15" s="79"/>
      <c r="H15" s="79"/>
      <c r="I15" s="79"/>
      <c r="J15" s="79"/>
      <c r="K15" s="79" t="s">
        <v>11</v>
      </c>
      <c r="L15" s="79"/>
      <c r="M15" s="79"/>
      <c r="N15" s="69" t="s">
        <v>12</v>
      </c>
      <c r="O15" s="69"/>
      <c r="P15" s="69"/>
      <c r="Q15" s="69"/>
      <c r="R15" s="69"/>
      <c r="S15" s="69"/>
      <c r="T15" s="69" t="s">
        <v>13</v>
      </c>
      <c r="U15" s="69"/>
      <c r="V15" s="69"/>
      <c r="W15" s="69"/>
      <c r="X15" s="69"/>
      <c r="Y15" s="69"/>
    </row>
    <row r="16" spans="1:31" ht="10.5" customHeight="1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</row>
    <row r="17" spans="1:27" ht="25.5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21" t="s">
        <v>1</v>
      </c>
      <c r="L17" s="21" t="s">
        <v>2</v>
      </c>
      <c r="M17" s="21" t="s">
        <v>3</v>
      </c>
      <c r="N17" s="5" t="s">
        <v>1</v>
      </c>
      <c r="O17" s="19" t="s">
        <v>0</v>
      </c>
      <c r="P17" s="5" t="s">
        <v>2</v>
      </c>
      <c r="Q17" s="19" t="s">
        <v>0</v>
      </c>
      <c r="R17" s="21" t="s">
        <v>3</v>
      </c>
      <c r="S17" s="19" t="s">
        <v>0</v>
      </c>
      <c r="T17" s="5" t="s">
        <v>1</v>
      </c>
      <c r="U17" s="19" t="s">
        <v>0</v>
      </c>
      <c r="V17" s="5" t="s">
        <v>2</v>
      </c>
      <c r="W17" s="19" t="s">
        <v>0</v>
      </c>
      <c r="X17" s="21" t="s">
        <v>3</v>
      </c>
      <c r="Y17" s="19" t="s">
        <v>0</v>
      </c>
      <c r="Z17" s="39" t="s">
        <v>1</v>
      </c>
      <c r="AA17" s="39" t="s">
        <v>2</v>
      </c>
    </row>
    <row r="18" spans="1:27" ht="23.25" customHeight="1" x14ac:dyDescent="0.25">
      <c r="A18" s="72">
        <f>A11</f>
        <v>341</v>
      </c>
      <c r="B18" s="73"/>
      <c r="C18" s="74" t="str">
        <f>C11</f>
        <v>TC</v>
      </c>
      <c r="D18" s="75"/>
      <c r="E18" s="75"/>
      <c r="F18" s="75"/>
      <c r="G18" s="75"/>
      <c r="H18" s="75"/>
      <c r="I18" s="75"/>
      <c r="J18" s="76"/>
      <c r="K18" s="21">
        <f>K11</f>
        <v>10</v>
      </c>
      <c r="L18" s="27">
        <f>L11</f>
        <v>9</v>
      </c>
      <c r="M18" s="21">
        <f>K18+L18</f>
        <v>19</v>
      </c>
      <c r="N18" s="5">
        <v>4</v>
      </c>
      <c r="O18" s="20">
        <f>IF(K18=0,0,(N18/K18))</f>
        <v>0.4</v>
      </c>
      <c r="P18" s="5">
        <v>5</v>
      </c>
      <c r="Q18" s="20">
        <f>IF(L18=0,0,(P18/L18))</f>
        <v>0.55555555555555558</v>
      </c>
      <c r="R18" s="21"/>
      <c r="S18" s="20">
        <f>IF(M18=0,0,(R18/M18))</f>
        <v>0</v>
      </c>
      <c r="T18" s="5">
        <v>2</v>
      </c>
      <c r="U18" s="20">
        <f>IF(K18=0,0,(T18/K18))</f>
        <v>0.2</v>
      </c>
      <c r="V18" s="5">
        <v>1</v>
      </c>
      <c r="W18" s="20">
        <f>IF(L18=0,0,(V18/L18))</f>
        <v>0.1111111111111111</v>
      </c>
      <c r="X18" s="21">
        <v>0</v>
      </c>
      <c r="Y18" s="20">
        <f>IF(M18=0,0,(X18/M18))</f>
        <v>0</v>
      </c>
      <c r="Z18" s="58">
        <f>AA11+O18+U18</f>
        <v>1</v>
      </c>
      <c r="AA18" s="58">
        <f>AC11+Q18+W18</f>
        <v>1</v>
      </c>
    </row>
    <row r="19" spans="1:27" ht="23.25" customHeight="1" x14ac:dyDescent="0.25">
      <c r="A19" s="72">
        <v>345</v>
      </c>
      <c r="B19" s="73"/>
      <c r="C19" s="74" t="str">
        <f>C12</f>
        <v>TD</v>
      </c>
      <c r="D19" s="75"/>
      <c r="E19" s="75"/>
      <c r="F19" s="75"/>
      <c r="G19" s="75"/>
      <c r="H19" s="75"/>
      <c r="I19" s="75"/>
      <c r="J19" s="76"/>
      <c r="K19" s="55">
        <f>K12</f>
        <v>21</v>
      </c>
      <c r="L19" s="55">
        <f>L12</f>
        <v>3</v>
      </c>
      <c r="M19" s="55">
        <f t="shared" ref="M19" si="21">K19+L19</f>
        <v>24</v>
      </c>
      <c r="N19" s="62">
        <v>8</v>
      </c>
      <c r="O19" s="20">
        <f t="shared" ref="O19" si="22">IF(K19=0,0,(N19/K19))</f>
        <v>0.38095238095238093</v>
      </c>
      <c r="P19" s="28">
        <v>0</v>
      </c>
      <c r="Q19" s="20">
        <f t="shared" ref="Q19" si="23">IF(L19=0,0,(P19/L19))</f>
        <v>0</v>
      </c>
      <c r="R19" s="34"/>
      <c r="S19" s="20">
        <f t="shared" ref="S19" si="24">IF(M19=0,0,(R19/M19))</f>
        <v>0</v>
      </c>
      <c r="T19" s="28">
        <v>2</v>
      </c>
      <c r="U19" s="20">
        <f t="shared" ref="U19" si="25">IF(K19=0,0,(T19/K19))</f>
        <v>9.5238095238095233E-2</v>
      </c>
      <c r="V19" s="28">
        <v>0</v>
      </c>
      <c r="W19" s="20">
        <f t="shared" ref="W19" si="26">IF(L19=0,0,(V19/L19))</f>
        <v>0</v>
      </c>
      <c r="X19" s="55">
        <f t="shared" ref="X19" si="27">T19+V19</f>
        <v>2</v>
      </c>
      <c r="Y19" s="20">
        <f t="shared" ref="Y19" si="28">IF(M19=0,0,(X19/M19))</f>
        <v>8.3333333333333329E-2</v>
      </c>
      <c r="Z19" s="61">
        <f>AA12+O19+U19</f>
        <v>1</v>
      </c>
      <c r="AA19" s="31">
        <f>AC12+Q19+W19</f>
        <v>1</v>
      </c>
    </row>
    <row r="20" spans="1:27" ht="23.25" customHeight="1" x14ac:dyDescent="0.25">
      <c r="A20" s="70"/>
      <c r="B20" s="70"/>
      <c r="C20" s="71" t="s">
        <v>6</v>
      </c>
      <c r="D20" s="71"/>
      <c r="E20" s="71"/>
      <c r="F20" s="71"/>
      <c r="G20" s="71"/>
      <c r="H20" s="71"/>
      <c r="I20" s="71"/>
      <c r="J20" s="71"/>
      <c r="K20" s="21">
        <f>SUM(K18:K19)</f>
        <v>31</v>
      </c>
      <c r="L20" s="21">
        <f>SUM(L18:L19)</f>
        <v>12</v>
      </c>
      <c r="M20" s="21">
        <f>SUM(M18:M19)</f>
        <v>43</v>
      </c>
      <c r="N20" s="26">
        <f>SUM(N18:N19)</f>
        <v>12</v>
      </c>
      <c r="O20" s="20">
        <f t="shared" ref="O20" si="29">IF(K20=0,0,(N20/K20))</f>
        <v>0.38709677419354838</v>
      </c>
      <c r="P20" s="26">
        <f>SUM(P18:P19)</f>
        <v>5</v>
      </c>
      <c r="Q20" s="20">
        <f t="shared" ref="Q20" si="30">IF(L20=0,0,(P20/L20))</f>
        <v>0.41666666666666669</v>
      </c>
      <c r="R20" s="26">
        <f>SUM(R18:R19)</f>
        <v>0</v>
      </c>
      <c r="S20" s="20">
        <f t="shared" ref="S20" si="31">IF(M20=0,0,(R20/M20))</f>
        <v>0</v>
      </c>
      <c r="T20" s="26">
        <f>SUM(T18:T19)</f>
        <v>4</v>
      </c>
      <c r="U20" s="20">
        <f t="shared" ref="U20" si="32">IF(K20=0,0,(T20/K20))</f>
        <v>0.12903225806451613</v>
      </c>
      <c r="V20" s="26">
        <f>SUM(V18:V19)</f>
        <v>1</v>
      </c>
      <c r="W20" s="20">
        <f t="shared" ref="W20" si="33">IF(L20=0,0,(V20/L20))</f>
        <v>8.3333333333333329E-2</v>
      </c>
      <c r="X20" s="21">
        <f>SUM(X18:X19)</f>
        <v>2</v>
      </c>
      <c r="Y20" s="20">
        <f t="shared" ref="Y20" si="34">IF(M20=0,0,(X20/M20))</f>
        <v>4.6511627906976744E-2</v>
      </c>
    </row>
    <row r="21" spans="1:27" ht="26.25" customHeight="1" x14ac:dyDescent="0.25">
      <c r="A21" s="2"/>
      <c r="B21" s="2"/>
      <c r="C21" s="42" t="s">
        <v>69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7" ht="21.75" customHeight="1" x14ac:dyDescent="0.25"/>
  </sheetData>
  <mergeCells count="26">
    <mergeCell ref="A20:B20"/>
    <mergeCell ref="C20:J20"/>
    <mergeCell ref="C8:J10"/>
    <mergeCell ref="A19:B19"/>
    <mergeCell ref="C19:J19"/>
    <mergeCell ref="T15:Y16"/>
    <mergeCell ref="A18:B18"/>
    <mergeCell ref="C18:J18"/>
    <mergeCell ref="N15:S16"/>
    <mergeCell ref="A15:B17"/>
    <mergeCell ref="C15:J17"/>
    <mergeCell ref="K15:M16"/>
    <mergeCell ref="A2:AE2"/>
    <mergeCell ref="Z8:AE9"/>
    <mergeCell ref="A13:B13"/>
    <mergeCell ref="C13:J13"/>
    <mergeCell ref="A11:B11"/>
    <mergeCell ref="C11:J11"/>
    <mergeCell ref="J6:K6"/>
    <mergeCell ref="A6:F6"/>
    <mergeCell ref="A12:B12"/>
    <mergeCell ref="C12:J12"/>
    <mergeCell ref="T8:Y9"/>
    <mergeCell ref="N8:S9"/>
    <mergeCell ref="K8:M9"/>
    <mergeCell ref="A8:B10"/>
  </mergeCells>
  <printOptions horizontalCentered="1"/>
  <pageMargins left="0.39370078740157483" right="0.39370078740157483" top="0.31496062992125984" bottom="0.19685039370078741" header="0" footer="0"/>
  <pageSetup paperSize="9" scale="76" fitToHeight="0" orientation="landscape" r:id="rId1"/>
  <ignoredErrors>
    <ignoredError sqref="AA13 AA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76"/>
  <sheetViews>
    <sheetView topLeftCell="A19" zoomScale="145" zoomScaleNormal="145" workbookViewId="0">
      <selection activeCell="N26" sqref="N26"/>
    </sheetView>
  </sheetViews>
  <sheetFormatPr defaultRowHeight="15" x14ac:dyDescent="0.25"/>
  <cols>
    <col min="1" max="1" width="4.28515625" style="1" customWidth="1"/>
    <col min="2" max="2" width="5.7109375" style="1" customWidth="1"/>
    <col min="3" max="4" width="4.28515625" style="1" customWidth="1"/>
    <col min="5" max="5" width="2.5703125" style="1" customWidth="1"/>
    <col min="6" max="8" width="4.28515625" style="1" customWidth="1"/>
    <col min="9" max="9" width="7.42578125" style="1" customWidth="1"/>
    <col min="10" max="10" width="11.42578125" style="1" customWidth="1"/>
    <col min="11" max="14" width="5.7109375" style="1" customWidth="1"/>
    <col min="15" max="15" width="6.28515625" style="1" customWidth="1"/>
    <col min="16" max="16" width="5.7109375" style="1" customWidth="1"/>
    <col min="17" max="17" width="6.140625" style="1" customWidth="1"/>
    <col min="18" max="18" width="5.7109375" style="1" customWidth="1"/>
    <col min="19" max="19" width="6.28515625" style="1" customWidth="1"/>
    <col min="20" max="20" width="5.7109375" style="1" customWidth="1"/>
    <col min="21" max="21" width="6.28515625" style="1" customWidth="1"/>
    <col min="22" max="22" width="5.7109375" style="1" customWidth="1"/>
    <col min="23" max="23" width="6.28515625" style="1" customWidth="1"/>
    <col min="24" max="24" width="5.7109375" style="1" customWidth="1"/>
    <col min="25" max="25" width="6.28515625" style="1" customWidth="1"/>
    <col min="26" max="26" width="9.140625" style="1"/>
    <col min="27" max="27" width="21.42578125" style="1" customWidth="1"/>
    <col min="28" max="28" width="18" style="1" customWidth="1"/>
    <col min="29" max="16384" width="9.140625" style="1"/>
  </cols>
  <sheetData>
    <row r="2" spans="1:29" ht="22.5" customHeight="1" x14ac:dyDescent="0.25">
      <c r="A2" s="68" t="s">
        <v>28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AA2" s="11"/>
      <c r="AB2" s="44"/>
      <c r="AC2" s="11"/>
    </row>
    <row r="3" spans="1:29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AA3" s="11"/>
      <c r="AB3" s="11"/>
      <c r="AC3" s="11"/>
    </row>
    <row r="4" spans="1:29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AA4" s="11"/>
      <c r="AB4" s="11"/>
      <c r="AC4" s="11"/>
    </row>
    <row r="5" spans="1:29" ht="11.25" customHeight="1" x14ac:dyDescent="0.25">
      <c r="A5" s="33" t="str">
        <f>'4a'!A5:B5</f>
        <v>Operador:</v>
      </c>
      <c r="B5" s="33"/>
      <c r="C5" s="40" t="str">
        <f>IF('4a'!C5="","",'4a'!C5)</f>
        <v/>
      </c>
      <c r="D5" s="2"/>
      <c r="E5" s="2"/>
      <c r="F5" s="2"/>
      <c r="G5" s="2"/>
      <c r="H5" s="2"/>
      <c r="I5" s="2"/>
      <c r="J5" s="3" t="str">
        <f>'4a'!J5</f>
        <v>Código SIGO:</v>
      </c>
      <c r="K5" s="65">
        <f>IF('4a'!K5="","",'4a'!K5)</f>
        <v>594</v>
      </c>
      <c r="L5" s="2"/>
      <c r="M5" s="2"/>
      <c r="N5" s="2"/>
      <c r="O5" s="2"/>
      <c r="P5" s="2"/>
      <c r="Q5" s="2"/>
      <c r="R5" s="2"/>
      <c r="S5" s="2"/>
      <c r="T5" s="2"/>
      <c r="U5" s="2"/>
      <c r="V5" s="3" t="str">
        <f>'4a'!V5:W5</f>
        <v>Concelho:</v>
      </c>
      <c r="W5" s="3"/>
      <c r="X5" s="40" t="str">
        <f>IF('4a'!X5="","",'4a'!X5)</f>
        <v>Amadora</v>
      </c>
      <c r="Y5" s="2"/>
      <c r="AA5" s="45"/>
      <c r="AB5" s="11"/>
      <c r="AC5" s="11"/>
    </row>
    <row r="6" spans="1:29" ht="15" customHeight="1" x14ac:dyDescent="0.25">
      <c r="A6" s="87" t="str">
        <f>'4a'!A6:F6</f>
        <v>Ciclo de Formação: 2017-2020</v>
      </c>
      <c r="B6" s="87"/>
      <c r="C6" s="87"/>
      <c r="D6" s="87"/>
      <c r="E6" s="87"/>
      <c r="F6" s="87"/>
      <c r="G6" s="3"/>
      <c r="I6" s="3"/>
      <c r="J6" s="77" t="s">
        <v>7</v>
      </c>
      <c r="K6" s="77"/>
      <c r="L6" s="54">
        <f>IF('4a'!L6="","",'4a'!L6)</f>
        <v>44743</v>
      </c>
      <c r="M6" t="s">
        <v>78</v>
      </c>
      <c r="S6" s="3"/>
      <c r="T6" s="3"/>
      <c r="U6" s="3"/>
      <c r="V6" s="3"/>
      <c r="W6" s="3"/>
      <c r="X6" s="3"/>
      <c r="Y6" s="3"/>
      <c r="AA6" s="45"/>
      <c r="AB6" s="11"/>
      <c r="AC6" s="11"/>
    </row>
    <row r="7" spans="1:29" ht="11.25" customHeight="1" x14ac:dyDescent="0.25">
      <c r="A7" s="3"/>
      <c r="B7" s="3"/>
      <c r="C7" s="3"/>
      <c r="D7" s="3"/>
      <c r="E7" s="3"/>
      <c r="F7" s="3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AA7" s="11"/>
      <c r="AB7" s="11"/>
      <c r="AC7" s="11"/>
    </row>
    <row r="8" spans="1:29" ht="15" customHeight="1" x14ac:dyDescent="0.25">
      <c r="A8" s="79" t="s">
        <v>4</v>
      </c>
      <c r="B8" s="79"/>
      <c r="C8" s="79" t="s">
        <v>5</v>
      </c>
      <c r="D8" s="79"/>
      <c r="E8" s="79"/>
      <c r="F8" s="79"/>
      <c r="G8" s="79"/>
      <c r="H8" s="79"/>
      <c r="I8" s="79"/>
      <c r="J8" s="79"/>
      <c r="K8" s="79" t="s">
        <v>16</v>
      </c>
      <c r="L8" s="79"/>
      <c r="M8" s="79"/>
      <c r="N8" s="69" t="s">
        <v>27</v>
      </c>
      <c r="O8" s="69"/>
      <c r="P8" s="69"/>
      <c r="Q8" s="69"/>
      <c r="R8" s="69"/>
      <c r="S8" s="69"/>
      <c r="T8" s="69" t="s">
        <v>26</v>
      </c>
      <c r="U8" s="69"/>
      <c r="V8" s="69"/>
      <c r="W8" s="69"/>
      <c r="X8" s="69"/>
      <c r="Y8" s="69"/>
    </row>
    <row r="9" spans="1:29" ht="10.5" customHeight="1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AA9" s="46" t="s">
        <v>70</v>
      </c>
      <c r="AB9" s="47" t="s">
        <v>61</v>
      </c>
    </row>
    <row r="10" spans="1:29" ht="30" customHeight="1" x14ac:dyDescent="0.2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" t="s">
        <v>1</v>
      </c>
      <c r="L10" s="7" t="s">
        <v>2</v>
      </c>
      <c r="M10" s="21" t="s">
        <v>3</v>
      </c>
      <c r="N10" s="7" t="s">
        <v>1</v>
      </c>
      <c r="O10" s="19" t="s">
        <v>0</v>
      </c>
      <c r="P10" s="7" t="s">
        <v>2</v>
      </c>
      <c r="Q10" s="19" t="s">
        <v>0</v>
      </c>
      <c r="R10" s="21" t="s">
        <v>3</v>
      </c>
      <c r="S10" s="19" t="s">
        <v>0</v>
      </c>
      <c r="T10" s="7" t="s">
        <v>1</v>
      </c>
      <c r="U10" s="19" t="s">
        <v>0</v>
      </c>
      <c r="V10" s="7" t="s">
        <v>2</v>
      </c>
      <c r="W10" s="19" t="s">
        <v>0</v>
      </c>
      <c r="X10" s="21" t="s">
        <v>3</v>
      </c>
      <c r="Y10" s="19" t="s">
        <v>0</v>
      </c>
      <c r="AA10" s="56" t="s">
        <v>67</v>
      </c>
      <c r="AB10" s="56" t="s">
        <v>79</v>
      </c>
    </row>
    <row r="11" spans="1:29" ht="22.5" customHeight="1" x14ac:dyDescent="0.25">
      <c r="A11" s="89">
        <f>'4a'!A11:B11</f>
        <v>341</v>
      </c>
      <c r="B11" s="90"/>
      <c r="C11" s="89" t="str">
        <f>'4a'!C11:J11</f>
        <v>TC</v>
      </c>
      <c r="D11" s="91"/>
      <c r="E11" s="91"/>
      <c r="F11" s="91"/>
      <c r="G11" s="91"/>
      <c r="H11" s="91"/>
      <c r="I11" s="91"/>
      <c r="J11" s="90"/>
      <c r="K11" s="27">
        <f>'4a'!Z11</f>
        <v>4</v>
      </c>
      <c r="L11" s="27">
        <f>'4a'!AB11</f>
        <v>3</v>
      </c>
      <c r="M11" s="21">
        <f>K11+L11</f>
        <v>7</v>
      </c>
      <c r="N11" s="7">
        <v>1</v>
      </c>
      <c r="O11" s="59">
        <f>IF(K11=0,0,(N11/K11))</f>
        <v>0.25</v>
      </c>
      <c r="P11" s="7">
        <v>2</v>
      </c>
      <c r="Q11" s="20">
        <f>IF(L11=0,0,(P11/L11))</f>
        <v>0.66666666666666663</v>
      </c>
      <c r="R11" s="21">
        <f>N11+P11</f>
        <v>3</v>
      </c>
      <c r="S11" s="20">
        <f t="shared" ref="S11:S13" si="0">IF(M11=0,0,(R11/M11))</f>
        <v>0.42857142857142855</v>
      </c>
      <c r="T11" s="7">
        <v>3</v>
      </c>
      <c r="U11" s="20">
        <f>IF(K11=0,0,(T11/K11))</f>
        <v>0.75</v>
      </c>
      <c r="V11" s="7">
        <v>0</v>
      </c>
      <c r="W11" s="20">
        <f>IF(L11=0,0,(V11/L11))</f>
        <v>0</v>
      </c>
      <c r="X11" s="21">
        <f>T11+V11</f>
        <v>3</v>
      </c>
      <c r="Y11" s="20">
        <f>IF(M11=0,0,(X11/M11))</f>
        <v>0.42857142857142855</v>
      </c>
      <c r="AA11" s="49">
        <v>43282</v>
      </c>
      <c r="AB11" s="48" t="s">
        <v>71</v>
      </c>
    </row>
    <row r="12" spans="1:29" ht="22.5" customHeight="1" x14ac:dyDescent="0.25">
      <c r="A12" s="89">
        <f>'4a'!A12:B12</f>
        <v>813353</v>
      </c>
      <c r="B12" s="90"/>
      <c r="C12" s="89" t="str">
        <f>'4a'!C12:J12</f>
        <v>TD</v>
      </c>
      <c r="D12" s="91"/>
      <c r="E12" s="91"/>
      <c r="F12" s="91"/>
      <c r="G12" s="91"/>
      <c r="H12" s="91"/>
      <c r="I12" s="91"/>
      <c r="J12" s="90"/>
      <c r="K12" s="55">
        <f>'4a'!Z12</f>
        <v>11</v>
      </c>
      <c r="L12" s="55">
        <f>'4a'!AB12</f>
        <v>3</v>
      </c>
      <c r="M12" s="55">
        <f t="shared" ref="M12" si="1">K12+L12</f>
        <v>14</v>
      </c>
      <c r="N12" s="28">
        <v>7</v>
      </c>
      <c r="O12" s="20">
        <f t="shared" ref="O12" si="2">IF(K12=0,0,(N12/K12))</f>
        <v>0.63636363636363635</v>
      </c>
      <c r="P12" s="28">
        <v>2</v>
      </c>
      <c r="Q12" s="20">
        <f t="shared" ref="Q12" si="3">IF(L12=0,0,(P12/L12))</f>
        <v>0.66666666666666663</v>
      </c>
      <c r="R12" s="55">
        <f t="shared" ref="R12" si="4">N12+P12</f>
        <v>9</v>
      </c>
      <c r="S12" s="20">
        <f t="shared" ref="S12" si="5">IF(M12=0,0,(R12/M12))</f>
        <v>0.6428571428571429</v>
      </c>
      <c r="T12" s="28">
        <v>0</v>
      </c>
      <c r="U12" s="20">
        <f t="shared" ref="U12" si="6">IF(K12=0,0,(T12/K12))</f>
        <v>0</v>
      </c>
      <c r="V12" s="28">
        <v>1</v>
      </c>
      <c r="W12" s="20">
        <f t="shared" ref="W12" si="7">IF(L12=0,0,(V12/L12))</f>
        <v>0.33333333333333331</v>
      </c>
      <c r="X12" s="55">
        <f t="shared" ref="X12" si="8">T12+V12</f>
        <v>1</v>
      </c>
      <c r="Y12" s="20">
        <f t="shared" ref="Y12" si="9">IF(M12=0,0,(X12/M12))</f>
        <v>7.1428571428571425E-2</v>
      </c>
      <c r="AA12" s="46" t="s">
        <v>72</v>
      </c>
      <c r="AB12" s="47" t="s">
        <v>61</v>
      </c>
    </row>
    <row r="13" spans="1:29" ht="22.5" customHeight="1" x14ac:dyDescent="0.25">
      <c r="A13" s="70"/>
      <c r="B13" s="70"/>
      <c r="C13" s="71" t="s">
        <v>6</v>
      </c>
      <c r="D13" s="71"/>
      <c r="E13" s="71"/>
      <c r="F13" s="71"/>
      <c r="G13" s="71"/>
      <c r="H13" s="71"/>
      <c r="I13" s="71"/>
      <c r="J13" s="71"/>
      <c r="K13" s="23">
        <f>SUM(K11:K12)</f>
        <v>15</v>
      </c>
      <c r="L13" s="23">
        <f>SUM(L11:L12)</f>
        <v>6</v>
      </c>
      <c r="M13" s="23">
        <f>SUM(M11:M12)</f>
        <v>21</v>
      </c>
      <c r="N13" s="23">
        <f>SUM(N11:N12)</f>
        <v>8</v>
      </c>
      <c r="O13" s="20">
        <f t="shared" ref="O13" si="10">IF(K13=0,0,(N13/K13))</f>
        <v>0.53333333333333333</v>
      </c>
      <c r="P13" s="23">
        <f>SUM(P11:P12)</f>
        <v>4</v>
      </c>
      <c r="Q13" s="20">
        <f t="shared" ref="Q13" si="11">IF(L13=0,0,(P13/L13))</f>
        <v>0.66666666666666663</v>
      </c>
      <c r="R13" s="23">
        <f>SUM(R11:R12)</f>
        <v>12</v>
      </c>
      <c r="S13" s="20">
        <f t="shared" si="0"/>
        <v>0.5714285714285714</v>
      </c>
      <c r="T13" s="23">
        <f>SUM(T11:T12)</f>
        <v>3</v>
      </c>
      <c r="U13" s="20">
        <f t="shared" ref="U13" si="12">IF(K13=0,0,(T13/K13))</f>
        <v>0.2</v>
      </c>
      <c r="V13" s="23">
        <f>SUM(V11:V12)</f>
        <v>1</v>
      </c>
      <c r="W13" s="20">
        <f t="shared" ref="W13" si="13">IF(L13=0,0,(V13/L13))</f>
        <v>0.16666666666666666</v>
      </c>
      <c r="X13" s="23">
        <f>SUM(X11:X12)</f>
        <v>4</v>
      </c>
      <c r="Y13" s="20">
        <f t="shared" ref="Y13" si="14">IF(M13=0,0,(X13/M13))</f>
        <v>0.19047619047619047</v>
      </c>
      <c r="AA13" s="56" t="s">
        <v>67</v>
      </c>
      <c r="AB13" s="56" t="s">
        <v>79</v>
      </c>
    </row>
    <row r="14" spans="1:29" ht="26.2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AA14" s="49">
        <v>43647</v>
      </c>
      <c r="AB14" s="48" t="s">
        <v>73</v>
      </c>
    </row>
    <row r="15" spans="1:29" x14ac:dyDescent="0.25">
      <c r="A15" s="79" t="s">
        <v>4</v>
      </c>
      <c r="B15" s="79"/>
      <c r="C15" s="79" t="s">
        <v>5</v>
      </c>
      <c r="D15" s="79"/>
      <c r="E15" s="79"/>
      <c r="F15" s="79"/>
      <c r="G15" s="79"/>
      <c r="H15" s="79"/>
      <c r="I15" s="79"/>
      <c r="J15" s="79"/>
      <c r="K15" s="79" t="s">
        <v>16</v>
      </c>
      <c r="L15" s="79"/>
      <c r="M15" s="79"/>
      <c r="N15" s="69" t="s">
        <v>25</v>
      </c>
      <c r="O15" s="69"/>
      <c r="P15" s="69"/>
      <c r="Q15" s="69"/>
      <c r="R15" s="69"/>
      <c r="S15" s="69"/>
      <c r="T15" s="69" t="s">
        <v>24</v>
      </c>
      <c r="U15" s="69"/>
      <c r="V15" s="69"/>
      <c r="W15" s="69"/>
      <c r="X15" s="69"/>
      <c r="Y15" s="69"/>
      <c r="AA15" s="49">
        <v>44166</v>
      </c>
      <c r="AB15" s="48" t="s">
        <v>74</v>
      </c>
    </row>
    <row r="16" spans="1:29" ht="10.5" customHeight="1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AA16"/>
      <c r="AB16"/>
    </row>
    <row r="17" spans="1:28" ht="25.5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21" t="s">
        <v>1</v>
      </c>
      <c r="L17" s="21" t="s">
        <v>2</v>
      </c>
      <c r="M17" s="21" t="s">
        <v>3</v>
      </c>
      <c r="N17" s="7" t="s">
        <v>1</v>
      </c>
      <c r="O17" s="19" t="s">
        <v>0</v>
      </c>
      <c r="P17" s="7" t="s">
        <v>2</v>
      </c>
      <c r="Q17" s="19" t="s">
        <v>0</v>
      </c>
      <c r="R17" s="21" t="s">
        <v>3</v>
      </c>
      <c r="S17" s="19" t="s">
        <v>0</v>
      </c>
      <c r="T17" s="7" t="s">
        <v>1</v>
      </c>
      <c r="U17" s="19" t="s">
        <v>0</v>
      </c>
      <c r="V17" s="7" t="s">
        <v>2</v>
      </c>
      <c r="W17" s="19" t="s">
        <v>0</v>
      </c>
      <c r="X17" s="21" t="s">
        <v>3</v>
      </c>
      <c r="Y17" s="19" t="s">
        <v>0</v>
      </c>
      <c r="AA17" s="46" t="s">
        <v>75</v>
      </c>
      <c r="AB17" s="47" t="s">
        <v>61</v>
      </c>
    </row>
    <row r="18" spans="1:28" ht="23.25" customHeight="1" x14ac:dyDescent="0.25">
      <c r="A18" s="80">
        <f>A11</f>
        <v>341</v>
      </c>
      <c r="B18" s="80"/>
      <c r="C18" s="80" t="str">
        <f>C11</f>
        <v>TC</v>
      </c>
      <c r="D18" s="80"/>
      <c r="E18" s="80"/>
      <c r="F18" s="80"/>
      <c r="G18" s="80"/>
      <c r="H18" s="80"/>
      <c r="I18" s="80"/>
      <c r="J18" s="80"/>
      <c r="K18" s="21">
        <f>K11</f>
        <v>4</v>
      </c>
      <c r="L18" s="21">
        <f>L11</f>
        <v>3</v>
      </c>
      <c r="M18" s="21">
        <f>K18+L18</f>
        <v>7</v>
      </c>
      <c r="N18" s="7">
        <v>1</v>
      </c>
      <c r="O18" s="20">
        <f>IF(K18=0,0,(N18/K18))</f>
        <v>0.25</v>
      </c>
      <c r="P18" s="7">
        <v>2</v>
      </c>
      <c r="Q18" s="20">
        <f>IF(L18=0,0,(P18/L18))</f>
        <v>0.66666666666666663</v>
      </c>
      <c r="R18" s="21">
        <f>N18+P18</f>
        <v>3</v>
      </c>
      <c r="S18" s="20">
        <f>IF(M18=0,0,(R18/M18))</f>
        <v>0.42857142857142855</v>
      </c>
      <c r="T18" s="7">
        <v>3</v>
      </c>
      <c r="U18" s="20">
        <f>IF(K18=0,0,(T18/K18))</f>
        <v>0.75</v>
      </c>
      <c r="V18" s="7">
        <v>0</v>
      </c>
      <c r="W18" s="20">
        <f>IF(L18=0,0,(V18/L18))</f>
        <v>0</v>
      </c>
      <c r="X18" s="21">
        <f>T18+V18</f>
        <v>3</v>
      </c>
      <c r="Y18" s="20">
        <f>IF(M18=0,0,(X18/M18))</f>
        <v>0.42857142857142855</v>
      </c>
      <c r="AA18" s="57" t="s">
        <v>67</v>
      </c>
      <c r="AB18" s="56" t="s">
        <v>79</v>
      </c>
    </row>
    <row r="19" spans="1:28" ht="23.25" customHeight="1" x14ac:dyDescent="0.25">
      <c r="A19" s="80">
        <f>A12</f>
        <v>813353</v>
      </c>
      <c r="B19" s="80"/>
      <c r="C19" s="80" t="str">
        <f>C12</f>
        <v>TD</v>
      </c>
      <c r="D19" s="80"/>
      <c r="E19" s="80"/>
      <c r="F19" s="80"/>
      <c r="G19" s="80"/>
      <c r="H19" s="80"/>
      <c r="I19" s="80"/>
      <c r="J19" s="80"/>
      <c r="K19" s="27">
        <f>K12</f>
        <v>11</v>
      </c>
      <c r="L19" s="27">
        <f>L12</f>
        <v>3</v>
      </c>
      <c r="M19" s="27">
        <f>K19+L19</f>
        <v>14</v>
      </c>
      <c r="N19" s="28">
        <v>5</v>
      </c>
      <c r="O19" s="20">
        <f>IF(K19=0,0,(N19/K19))</f>
        <v>0.45454545454545453</v>
      </c>
      <c r="P19" s="28">
        <v>2</v>
      </c>
      <c r="Q19" s="20">
        <f>IF(L19=0,0,(P19/L19))</f>
        <v>0.66666666666666663</v>
      </c>
      <c r="R19" s="27">
        <f>N19+P19</f>
        <v>7</v>
      </c>
      <c r="S19" s="20">
        <f>IF(M19=0,0,(R19/M19))</f>
        <v>0.5</v>
      </c>
      <c r="T19" s="28">
        <v>2</v>
      </c>
      <c r="U19" s="20">
        <f>IF(K19=0,0,(T19/K19))</f>
        <v>0.18181818181818182</v>
      </c>
      <c r="V19" s="28">
        <v>1</v>
      </c>
      <c r="W19" s="20">
        <f>IF(L19=0,0,(V19/L19))</f>
        <v>0.33333333333333331</v>
      </c>
      <c r="X19" s="27">
        <f>T19+V19</f>
        <v>3</v>
      </c>
      <c r="Y19" s="20">
        <f>IF(M19=0,0,(X19/M19))</f>
        <v>0.21428571428571427</v>
      </c>
      <c r="AA19" s="51">
        <v>44531</v>
      </c>
      <c r="AB19" s="50" t="s">
        <v>76</v>
      </c>
    </row>
    <row r="20" spans="1:28" ht="23.25" customHeight="1" x14ac:dyDescent="0.25">
      <c r="A20" s="70"/>
      <c r="B20" s="70"/>
      <c r="C20" s="71" t="s">
        <v>6</v>
      </c>
      <c r="D20" s="71"/>
      <c r="E20" s="71"/>
      <c r="F20" s="71"/>
      <c r="G20" s="71"/>
      <c r="H20" s="71"/>
      <c r="I20" s="71"/>
      <c r="J20" s="71"/>
      <c r="K20" s="23">
        <f>SUM(K18:K19)</f>
        <v>15</v>
      </c>
      <c r="L20" s="23">
        <f>SUM(L18:L19)</f>
        <v>6</v>
      </c>
      <c r="M20" s="23">
        <f>SUM(M18:M19)</f>
        <v>21</v>
      </c>
      <c r="N20" s="23">
        <f>SUM(N18:N19)</f>
        <v>6</v>
      </c>
      <c r="O20" s="20">
        <f t="shared" ref="O20" si="15">IF(K20=0,0,(N20/K20))</f>
        <v>0.4</v>
      </c>
      <c r="P20" s="23">
        <f>SUM(P18:P19)</f>
        <v>4</v>
      </c>
      <c r="Q20" s="20">
        <f t="shared" ref="Q20" si="16">IF(L20=0,0,(P20/L20))</f>
        <v>0.66666666666666663</v>
      </c>
      <c r="R20" s="23">
        <f>SUM(R18:R19)</f>
        <v>10</v>
      </c>
      <c r="S20" s="20">
        <f t="shared" ref="S20" si="17">IF(M20=0,0,(R20/M20))</f>
        <v>0.47619047619047616</v>
      </c>
      <c r="T20" s="23">
        <f>SUM(T18:T19)</f>
        <v>5</v>
      </c>
      <c r="U20" s="20">
        <f t="shared" ref="U20" si="18">IF(K20=0,0,(T20/K20))</f>
        <v>0.33333333333333331</v>
      </c>
      <c r="V20" s="23">
        <f>SUM(V18:V19)</f>
        <v>1</v>
      </c>
      <c r="W20" s="20">
        <f t="shared" ref="W20" si="19">IF(L20=0,0,(V20/L20))</f>
        <v>0.16666666666666666</v>
      </c>
      <c r="X20" s="23">
        <f>SUM(X18:X19)</f>
        <v>6</v>
      </c>
      <c r="Y20" s="20">
        <f t="shared" ref="Y20" si="20">IF(M20=0,0,(X20/M20))</f>
        <v>0.2857142857142857</v>
      </c>
    </row>
    <row r="21" spans="1:28" ht="26.2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4"/>
      <c r="R21" s="2"/>
      <c r="S21" s="2"/>
      <c r="T21" s="2"/>
      <c r="U21" s="2"/>
      <c r="V21" s="2"/>
      <c r="W21" s="2"/>
      <c r="X21" s="2"/>
      <c r="Y21" s="2"/>
    </row>
    <row r="22" spans="1:2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8" x14ac:dyDescent="0.25">
      <c r="A23" s="79" t="s">
        <v>4</v>
      </c>
      <c r="B23" s="79"/>
      <c r="C23" s="79" t="s">
        <v>5</v>
      </c>
      <c r="D23" s="79"/>
      <c r="E23" s="79"/>
      <c r="F23" s="79"/>
      <c r="G23" s="79"/>
      <c r="H23" s="79"/>
      <c r="I23" s="79"/>
      <c r="J23" s="79"/>
      <c r="K23" s="79" t="s">
        <v>16</v>
      </c>
      <c r="L23" s="79"/>
      <c r="M23" s="79"/>
      <c r="N23" s="69" t="s">
        <v>23</v>
      </c>
      <c r="O23" s="69"/>
      <c r="P23" s="69"/>
      <c r="Q23" s="69"/>
      <c r="R23" s="69"/>
      <c r="S23" s="69"/>
      <c r="T23" s="69" t="s">
        <v>62</v>
      </c>
      <c r="U23" s="69"/>
      <c r="V23" s="69"/>
      <c r="W23" s="69"/>
      <c r="X23" s="69"/>
      <c r="Y23" s="69"/>
    </row>
    <row r="24" spans="1:28" ht="10.5" customHeight="1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</row>
    <row r="25" spans="1:28" ht="25.5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21" t="s">
        <v>1</v>
      </c>
      <c r="L25" s="21" t="s">
        <v>2</v>
      </c>
      <c r="M25" s="21" t="s">
        <v>3</v>
      </c>
      <c r="N25" s="21" t="s">
        <v>1</v>
      </c>
      <c r="O25" s="19" t="s">
        <v>0</v>
      </c>
      <c r="P25" s="21" t="s">
        <v>2</v>
      </c>
      <c r="Q25" s="19" t="s">
        <v>0</v>
      </c>
      <c r="R25" s="21" t="s">
        <v>3</v>
      </c>
      <c r="S25" s="19" t="s">
        <v>0</v>
      </c>
      <c r="T25" s="7" t="s">
        <v>1</v>
      </c>
      <c r="U25" s="19" t="s">
        <v>0</v>
      </c>
      <c r="V25" s="7" t="s">
        <v>2</v>
      </c>
      <c r="W25" s="19" t="s">
        <v>0</v>
      </c>
      <c r="X25" s="21" t="s">
        <v>3</v>
      </c>
      <c r="Y25" s="19" t="s">
        <v>0</v>
      </c>
    </row>
    <row r="26" spans="1:28" ht="23.25" customHeight="1" x14ac:dyDescent="0.25">
      <c r="A26" s="80">
        <f>A11</f>
        <v>341</v>
      </c>
      <c r="B26" s="80"/>
      <c r="C26" s="80" t="str">
        <f>C11</f>
        <v>TC</v>
      </c>
      <c r="D26" s="80"/>
      <c r="E26" s="80"/>
      <c r="F26" s="80"/>
      <c r="G26" s="80"/>
      <c r="H26" s="80"/>
      <c r="I26" s="80"/>
      <c r="J26" s="80"/>
      <c r="K26" s="21">
        <f>K11</f>
        <v>4</v>
      </c>
      <c r="L26" s="21">
        <f>L11</f>
        <v>3</v>
      </c>
      <c r="M26" s="21">
        <f>K26+L26</f>
        <v>7</v>
      </c>
      <c r="N26" s="21">
        <f>SUM(N11,T11)</f>
        <v>4</v>
      </c>
      <c r="O26" s="20">
        <f>IF(K26=0,0,(N26/K26))</f>
        <v>1</v>
      </c>
      <c r="P26" s="21">
        <f>SUM(P11,V11)</f>
        <v>2</v>
      </c>
      <c r="Q26" s="20">
        <f>IF(L26=0,0,(P26/L26))</f>
        <v>0.66666666666666663</v>
      </c>
      <c r="R26" s="21">
        <f>N26+P26</f>
        <v>6</v>
      </c>
      <c r="S26" s="30">
        <f>IF(M26=0,0,(R26/M26))</f>
        <v>0.8571428571428571</v>
      </c>
      <c r="T26" s="7">
        <v>0</v>
      </c>
      <c r="U26" s="20">
        <f>IF(K26=0,0,(T26/K26))</f>
        <v>0</v>
      </c>
      <c r="V26" s="7">
        <v>0</v>
      </c>
      <c r="W26" s="20">
        <f>IF(L26=0,0,(V26/L26))</f>
        <v>0</v>
      </c>
      <c r="X26" s="21">
        <f>T26+V26</f>
        <v>0</v>
      </c>
      <c r="Y26" s="20">
        <f>IF(M26=0,0,(X26/M26))</f>
        <v>0</v>
      </c>
    </row>
    <row r="27" spans="1:28" ht="23.25" customHeight="1" x14ac:dyDescent="0.25">
      <c r="A27" s="80">
        <f>A12</f>
        <v>813353</v>
      </c>
      <c r="B27" s="80"/>
      <c r="C27" s="80" t="str">
        <f>C12</f>
        <v>TD</v>
      </c>
      <c r="D27" s="80"/>
      <c r="E27" s="80"/>
      <c r="F27" s="80"/>
      <c r="G27" s="80"/>
      <c r="H27" s="80"/>
      <c r="I27" s="80"/>
      <c r="J27" s="80"/>
      <c r="K27" s="27">
        <f>K12</f>
        <v>11</v>
      </c>
      <c r="L27" s="27">
        <f>L12</f>
        <v>3</v>
      </c>
      <c r="M27" s="27">
        <f>K27+L27</f>
        <v>14</v>
      </c>
      <c r="N27" s="27">
        <f>SUM(N12,T12)</f>
        <v>7</v>
      </c>
      <c r="O27" s="20">
        <f>IF(K27=0,0,(N27/K27))</f>
        <v>0.63636363636363635</v>
      </c>
      <c r="P27" s="27">
        <f>SUM(P12,V12)</f>
        <v>3</v>
      </c>
      <c r="Q27" s="20">
        <f>IF(L27=0,0,(P27/L27))</f>
        <v>1</v>
      </c>
      <c r="R27" s="27">
        <f>N27+P27</f>
        <v>10</v>
      </c>
      <c r="S27" s="30">
        <f>IF(M27=0,0,(R27/M27))</f>
        <v>0.7142857142857143</v>
      </c>
      <c r="T27" s="28">
        <v>0</v>
      </c>
      <c r="U27" s="20">
        <f>IF(K27=0,0,(T27/K27))</f>
        <v>0</v>
      </c>
      <c r="V27" s="28">
        <v>0</v>
      </c>
      <c r="W27" s="20">
        <f>IF(L27=0,0,(V27/L27))</f>
        <v>0</v>
      </c>
      <c r="X27" s="27">
        <f>T27+V27</f>
        <v>0</v>
      </c>
      <c r="Y27" s="20">
        <f>IF(M27=0,0,(X27/M27))</f>
        <v>0</v>
      </c>
    </row>
    <row r="28" spans="1:28" ht="23.25" customHeight="1" x14ac:dyDescent="0.25">
      <c r="A28" s="70"/>
      <c r="B28" s="70"/>
      <c r="C28" s="71" t="s">
        <v>6</v>
      </c>
      <c r="D28" s="71"/>
      <c r="E28" s="71"/>
      <c r="F28" s="71"/>
      <c r="G28" s="71"/>
      <c r="H28" s="71"/>
      <c r="I28" s="71"/>
      <c r="J28" s="71"/>
      <c r="K28" s="21">
        <f>SUM(K26:K27)</f>
        <v>15</v>
      </c>
      <c r="L28" s="21">
        <f>SUM(L26:L27)</f>
        <v>6</v>
      </c>
      <c r="M28" s="21">
        <f>SUM(M26:M27)</f>
        <v>21</v>
      </c>
      <c r="N28" s="21">
        <f>SUM(N26:N27)</f>
        <v>11</v>
      </c>
      <c r="O28" s="20">
        <f t="shared" ref="O28" si="21">IF(K28=0,0,(N28/K28))</f>
        <v>0.73333333333333328</v>
      </c>
      <c r="P28" s="21">
        <f>SUM(P26:P27)</f>
        <v>5</v>
      </c>
      <c r="Q28" s="20">
        <f t="shared" ref="Q28" si="22">IF(L28=0,0,(P28/L28))</f>
        <v>0.83333333333333337</v>
      </c>
      <c r="R28" s="21">
        <f>SUM(R26:R27)</f>
        <v>16</v>
      </c>
      <c r="S28" s="20">
        <f>IF(M28=0,0,(R28/M28))</f>
        <v>0.76190476190476186</v>
      </c>
      <c r="T28" s="27">
        <f>SUM(T26:T27)</f>
        <v>0</v>
      </c>
      <c r="U28" s="20">
        <f t="shared" ref="U28" si="23">IF(K28=0,0,(T28/K28))</f>
        <v>0</v>
      </c>
      <c r="V28" s="27">
        <f>SUM(V26:V27)</f>
        <v>0</v>
      </c>
      <c r="W28" s="20">
        <f t="shared" ref="W28" si="24">IF(L28=0,0,(V28/L28))</f>
        <v>0</v>
      </c>
      <c r="X28" s="21">
        <f>SUM(X26:X27)</f>
        <v>0</v>
      </c>
      <c r="Y28" s="20">
        <f t="shared" ref="Y28" si="25">IF(M28=0,0,(X28/M28))</f>
        <v>0</v>
      </c>
    </row>
    <row r="29" spans="1:28" ht="30" customHeight="1" x14ac:dyDescent="0.25"/>
    <row r="30" spans="1:28" x14ac:dyDescent="0.25">
      <c r="A30" s="79" t="s">
        <v>4</v>
      </c>
      <c r="B30" s="79"/>
      <c r="C30" s="79" t="s">
        <v>5</v>
      </c>
      <c r="D30" s="79"/>
      <c r="E30" s="79"/>
      <c r="F30" s="79"/>
      <c r="G30" s="79"/>
      <c r="H30" s="79"/>
      <c r="I30" s="79"/>
      <c r="J30" s="79"/>
      <c r="K30" s="79" t="s">
        <v>16</v>
      </c>
      <c r="L30" s="79"/>
      <c r="M30" s="79"/>
      <c r="N30" s="69" t="s">
        <v>22</v>
      </c>
      <c r="O30" s="69"/>
      <c r="P30" s="69"/>
      <c r="Q30" s="69"/>
      <c r="R30" s="69"/>
      <c r="S30" s="69"/>
      <c r="T30" s="69" t="s">
        <v>21</v>
      </c>
      <c r="U30" s="69"/>
      <c r="V30" s="69"/>
      <c r="W30" s="69"/>
      <c r="X30" s="69"/>
      <c r="Y30" s="69"/>
    </row>
    <row r="31" spans="1:28" ht="10.5" customHeight="1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</row>
    <row r="32" spans="1:28" ht="25.5" x14ac:dyDescent="0.25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21" t="s">
        <v>1</v>
      </c>
      <c r="L32" s="21" t="s">
        <v>2</v>
      </c>
      <c r="M32" s="21" t="s">
        <v>3</v>
      </c>
      <c r="N32" s="7" t="s">
        <v>1</v>
      </c>
      <c r="O32" s="19" t="s">
        <v>0</v>
      </c>
      <c r="P32" s="7" t="s">
        <v>2</v>
      </c>
      <c r="Q32" s="19" t="s">
        <v>0</v>
      </c>
      <c r="R32" s="21" t="s">
        <v>3</v>
      </c>
      <c r="S32" s="19" t="s">
        <v>0</v>
      </c>
      <c r="T32" s="7" t="s">
        <v>1</v>
      </c>
      <c r="U32" s="19" t="s">
        <v>0</v>
      </c>
      <c r="V32" s="7" t="s">
        <v>2</v>
      </c>
      <c r="W32" s="19" t="s">
        <v>0</v>
      </c>
      <c r="X32" s="21" t="s">
        <v>3</v>
      </c>
      <c r="Y32" s="19" t="s">
        <v>0</v>
      </c>
    </row>
    <row r="33" spans="1:25" ht="23.25" customHeight="1" x14ac:dyDescent="0.25">
      <c r="A33" s="80">
        <f>A11</f>
        <v>341</v>
      </c>
      <c r="B33" s="80"/>
      <c r="C33" s="80" t="str">
        <f>C11</f>
        <v>TC</v>
      </c>
      <c r="D33" s="80"/>
      <c r="E33" s="80"/>
      <c r="F33" s="80"/>
      <c r="G33" s="80"/>
      <c r="H33" s="80"/>
      <c r="I33" s="80"/>
      <c r="J33" s="80"/>
      <c r="K33" s="21">
        <f>K11</f>
        <v>4</v>
      </c>
      <c r="L33" s="21">
        <f>L11</f>
        <v>3</v>
      </c>
      <c r="M33" s="21">
        <f>K33+L33</f>
        <v>7</v>
      </c>
      <c r="N33" s="7">
        <v>0</v>
      </c>
      <c r="O33" s="20">
        <f>IF(K33=0,0,(N33/K33))</f>
        <v>0</v>
      </c>
      <c r="P33" s="7">
        <v>0</v>
      </c>
      <c r="Q33" s="20">
        <f>IF(L33=0,0,(P33/L33))</f>
        <v>0</v>
      </c>
      <c r="R33" s="21">
        <f>N33+P33</f>
        <v>0</v>
      </c>
      <c r="S33" s="20">
        <f>IF(M33=0,0,(R33/M33))</f>
        <v>0</v>
      </c>
      <c r="T33" s="7">
        <v>0</v>
      </c>
      <c r="U33" s="20">
        <f>IF(K33=0,0,(T33/K33))</f>
        <v>0</v>
      </c>
      <c r="V33" s="7">
        <v>0</v>
      </c>
      <c r="W33" s="20">
        <f>IF(L33=0,0,(V33/L33))</f>
        <v>0</v>
      </c>
      <c r="X33" s="21">
        <f>T33+V33</f>
        <v>0</v>
      </c>
      <c r="Y33" s="20">
        <f>IF(M33=0,0,(X33/M33))</f>
        <v>0</v>
      </c>
    </row>
    <row r="34" spans="1:25" ht="23.25" customHeight="1" x14ac:dyDescent="0.25">
      <c r="A34" s="80">
        <f>A12</f>
        <v>813353</v>
      </c>
      <c r="B34" s="80"/>
      <c r="C34" s="80" t="str">
        <f>C12</f>
        <v>TD</v>
      </c>
      <c r="D34" s="80"/>
      <c r="E34" s="80"/>
      <c r="F34" s="80"/>
      <c r="G34" s="80"/>
      <c r="H34" s="80"/>
      <c r="I34" s="80"/>
      <c r="J34" s="80"/>
      <c r="K34" s="27">
        <f>K12</f>
        <v>11</v>
      </c>
      <c r="L34" s="27">
        <f>L12</f>
        <v>3</v>
      </c>
      <c r="M34" s="27">
        <f>K34+L34</f>
        <v>14</v>
      </c>
      <c r="N34" s="28">
        <v>1</v>
      </c>
      <c r="O34" s="20">
        <f>IF(K34=0,0,(N34/K34))</f>
        <v>9.0909090909090912E-2</v>
      </c>
      <c r="P34" s="28">
        <v>0</v>
      </c>
      <c r="Q34" s="20">
        <f>IF(L34=0,0,(P34/L34))</f>
        <v>0</v>
      </c>
      <c r="R34" s="27">
        <f>N34+P34</f>
        <v>1</v>
      </c>
      <c r="S34" s="20">
        <f>IF(M34=0,0,(R34/M34))</f>
        <v>7.1428571428571425E-2</v>
      </c>
      <c r="T34" s="28">
        <v>0</v>
      </c>
      <c r="U34" s="20">
        <f>IF(K34=0,0,(T34/K34))</f>
        <v>0</v>
      </c>
      <c r="V34" s="28">
        <v>0</v>
      </c>
      <c r="W34" s="20">
        <f>IF(L34=0,0,(V34/L34))</f>
        <v>0</v>
      </c>
      <c r="X34" s="27">
        <f>T34+V34</f>
        <v>0</v>
      </c>
      <c r="Y34" s="20">
        <f>IF(M34=0,0,(X34/M34))</f>
        <v>0</v>
      </c>
    </row>
    <row r="35" spans="1:25" ht="23.25" customHeight="1" x14ac:dyDescent="0.25">
      <c r="A35" s="70"/>
      <c r="B35" s="70"/>
      <c r="C35" s="71" t="s">
        <v>6</v>
      </c>
      <c r="D35" s="71"/>
      <c r="E35" s="71"/>
      <c r="F35" s="71"/>
      <c r="G35" s="71"/>
      <c r="H35" s="71"/>
      <c r="I35" s="71"/>
      <c r="J35" s="71"/>
      <c r="K35" s="21">
        <f>SUM(K33:K34)</f>
        <v>15</v>
      </c>
      <c r="L35" s="21">
        <f>SUM(L33:L34)</f>
        <v>6</v>
      </c>
      <c r="M35" s="21">
        <f>SUM(M33:M34)</f>
        <v>21</v>
      </c>
      <c r="N35" s="27">
        <f>SUM(N33:N34)</f>
        <v>1</v>
      </c>
      <c r="O35" s="20">
        <f>IF(K35=0,0,(N35/K35))</f>
        <v>6.6666666666666666E-2</v>
      </c>
      <c r="P35" s="27">
        <f>SUM(P33:P34)</f>
        <v>0</v>
      </c>
      <c r="Q35" s="20">
        <f t="shared" ref="Q35" si="26">IF(L35=0,0,(P35/L35))</f>
        <v>0</v>
      </c>
      <c r="R35" s="27">
        <f>SUM(R33:R34)</f>
        <v>1</v>
      </c>
      <c r="S35" s="20">
        <f t="shared" ref="S35" si="27">IF(M35=0,0,(R35/M35))</f>
        <v>4.7619047619047616E-2</v>
      </c>
      <c r="T35" s="27">
        <f>SUM(T33:T34)</f>
        <v>0</v>
      </c>
      <c r="U35" s="20">
        <f t="shared" ref="U35" si="28">IF(K35=0,0,(T35/K35))</f>
        <v>0</v>
      </c>
      <c r="V35" s="27">
        <f>SUM(V33:V34)</f>
        <v>0</v>
      </c>
      <c r="W35" s="20">
        <f t="shared" ref="W35" si="29">IF(L35=0,0,(V35/L35))</f>
        <v>0</v>
      </c>
      <c r="X35" s="27">
        <f>SUM(X33:X34)</f>
        <v>0</v>
      </c>
      <c r="Y35" s="20">
        <f t="shared" ref="Y35" si="30">IF(M35=0,0,(X35/M35))</f>
        <v>0</v>
      </c>
    </row>
    <row r="36" spans="1:2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25">
      <c r="A38" s="79" t="s">
        <v>4</v>
      </c>
      <c r="B38" s="79"/>
      <c r="C38" s="79" t="s">
        <v>5</v>
      </c>
      <c r="D38" s="79"/>
      <c r="E38" s="79"/>
      <c r="F38" s="79"/>
      <c r="G38" s="79"/>
      <c r="H38" s="79"/>
      <c r="I38" s="79"/>
      <c r="J38" s="79"/>
      <c r="K38" s="79" t="s">
        <v>16</v>
      </c>
      <c r="L38" s="79"/>
      <c r="M38" s="79"/>
      <c r="N38" s="81" t="s">
        <v>20</v>
      </c>
      <c r="O38" s="82"/>
      <c r="P38" s="82"/>
      <c r="Q38" s="82"/>
      <c r="R38" s="82"/>
      <c r="S38" s="83"/>
      <c r="T38" s="69" t="s">
        <v>19</v>
      </c>
      <c r="U38" s="69"/>
      <c r="V38" s="69"/>
      <c r="W38" s="69"/>
      <c r="X38" s="69"/>
      <c r="Y38" s="69"/>
    </row>
    <row r="39" spans="1:25" ht="10.5" customHeight="1" x14ac:dyDescent="0.2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4"/>
      <c r="O39" s="85"/>
      <c r="P39" s="85"/>
      <c r="Q39" s="85"/>
      <c r="R39" s="85"/>
      <c r="S39" s="86"/>
      <c r="T39" s="69"/>
      <c r="U39" s="69"/>
      <c r="V39" s="69"/>
      <c r="W39" s="69"/>
      <c r="X39" s="69"/>
      <c r="Y39" s="69"/>
    </row>
    <row r="40" spans="1:25" ht="25.5" x14ac:dyDescent="0.2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21" t="s">
        <v>1</v>
      </c>
      <c r="L40" s="21" t="s">
        <v>2</v>
      </c>
      <c r="M40" s="21" t="s">
        <v>3</v>
      </c>
      <c r="N40" s="21" t="s">
        <v>1</v>
      </c>
      <c r="O40" s="19" t="s">
        <v>0</v>
      </c>
      <c r="P40" s="21" t="s">
        <v>2</v>
      </c>
      <c r="Q40" s="19" t="s">
        <v>0</v>
      </c>
      <c r="R40" s="21" t="s">
        <v>3</v>
      </c>
      <c r="S40" s="19" t="s">
        <v>0</v>
      </c>
      <c r="T40" s="7" t="s">
        <v>1</v>
      </c>
      <c r="U40" s="19" t="s">
        <v>0</v>
      </c>
      <c r="V40" s="7" t="s">
        <v>2</v>
      </c>
      <c r="W40" s="19" t="s">
        <v>0</v>
      </c>
      <c r="X40" s="21" t="s">
        <v>3</v>
      </c>
      <c r="Y40" s="19" t="s">
        <v>0</v>
      </c>
    </row>
    <row r="41" spans="1:25" ht="23.25" customHeight="1" x14ac:dyDescent="0.25">
      <c r="A41" s="80">
        <f>A11</f>
        <v>341</v>
      </c>
      <c r="B41" s="80"/>
      <c r="C41" s="80" t="str">
        <f>C11</f>
        <v>TC</v>
      </c>
      <c r="D41" s="80"/>
      <c r="E41" s="80"/>
      <c r="F41" s="80"/>
      <c r="G41" s="80"/>
      <c r="H41" s="80"/>
      <c r="I41" s="80"/>
      <c r="J41" s="80"/>
      <c r="K41" s="21">
        <f>K11</f>
        <v>4</v>
      </c>
      <c r="L41" s="21">
        <f>L11</f>
        <v>3</v>
      </c>
      <c r="M41" s="21">
        <f>K41+L41</f>
        <v>7</v>
      </c>
      <c r="N41" s="21">
        <f>SUM(N26,T26,N33,T33)</f>
        <v>4</v>
      </c>
      <c r="O41" s="20">
        <f>IF(K41=0,0,(N41/K41))</f>
        <v>1</v>
      </c>
      <c r="P41" s="21">
        <f>SUM(P26,V26,P33,V33)</f>
        <v>2</v>
      </c>
      <c r="Q41" s="20">
        <f>IF(L41=0,0,(P41/L41))</f>
        <v>0.66666666666666663</v>
      </c>
      <c r="R41" s="21">
        <f>N41+P41</f>
        <v>6</v>
      </c>
      <c r="S41" s="20">
        <f>IF(M41=0,0,(R41/M41))</f>
        <v>0.8571428571428571</v>
      </c>
      <c r="T41" s="7">
        <v>0</v>
      </c>
      <c r="U41" s="20">
        <f>IF(K41=0,0,(T41/K41))</f>
        <v>0</v>
      </c>
      <c r="V41" s="7">
        <v>0</v>
      </c>
      <c r="W41" s="20">
        <f>IF(L41=0,0,(V41/L41))</f>
        <v>0</v>
      </c>
      <c r="X41" s="21">
        <f>T41+V41</f>
        <v>0</v>
      </c>
      <c r="Y41" s="20">
        <f>IF(M41=0,0,(X41/M41))</f>
        <v>0</v>
      </c>
    </row>
    <row r="42" spans="1:25" ht="23.25" customHeight="1" x14ac:dyDescent="0.25">
      <c r="A42" s="80">
        <f>A12</f>
        <v>813353</v>
      </c>
      <c r="B42" s="80"/>
      <c r="C42" s="80" t="str">
        <f>C12</f>
        <v>TD</v>
      </c>
      <c r="D42" s="80"/>
      <c r="E42" s="80"/>
      <c r="F42" s="80"/>
      <c r="G42" s="80"/>
      <c r="H42" s="80"/>
      <c r="I42" s="80"/>
      <c r="J42" s="80"/>
      <c r="K42" s="27">
        <f>K12</f>
        <v>11</v>
      </c>
      <c r="L42" s="27">
        <f>L12</f>
        <v>3</v>
      </c>
      <c r="M42" s="27">
        <f>K42+L42</f>
        <v>14</v>
      </c>
      <c r="N42" s="27">
        <f>SUM(N27,T27,N34,T34)</f>
        <v>8</v>
      </c>
      <c r="O42" s="20">
        <f>IF(K42=0,0,(N42/K42))</f>
        <v>0.72727272727272729</v>
      </c>
      <c r="P42" s="27">
        <f>SUM(P27,V27,P34,V34)</f>
        <v>3</v>
      </c>
      <c r="Q42" s="20">
        <f>IF(L42=0,0,(P42/L42))</f>
        <v>1</v>
      </c>
      <c r="R42" s="27">
        <f>N42+P42</f>
        <v>11</v>
      </c>
      <c r="S42" s="20">
        <f>IF(M42=0,0,(R42/M42))</f>
        <v>0.7857142857142857</v>
      </c>
      <c r="T42" s="28">
        <v>0</v>
      </c>
      <c r="U42" s="20">
        <f>IF(K42=0,0,(T42/K42))</f>
        <v>0</v>
      </c>
      <c r="V42" s="28">
        <v>0</v>
      </c>
      <c r="W42" s="20">
        <f>IF(L42=0,0,(V42/L42))</f>
        <v>0</v>
      </c>
      <c r="X42" s="27">
        <f>T42+V42</f>
        <v>0</v>
      </c>
      <c r="Y42" s="20">
        <f>IF(M42=0,0,(X42/M42))</f>
        <v>0</v>
      </c>
    </row>
    <row r="43" spans="1:25" ht="23.25" customHeight="1" x14ac:dyDescent="0.25">
      <c r="A43" s="70"/>
      <c r="B43" s="70"/>
      <c r="C43" s="71" t="s">
        <v>6</v>
      </c>
      <c r="D43" s="71"/>
      <c r="E43" s="71"/>
      <c r="F43" s="71"/>
      <c r="G43" s="71"/>
      <c r="H43" s="71"/>
      <c r="I43" s="71"/>
      <c r="J43" s="71"/>
      <c r="K43" s="21">
        <f>SUM(K41:K42)</f>
        <v>15</v>
      </c>
      <c r="L43" s="21">
        <f>SUM(L41:L42)</f>
        <v>6</v>
      </c>
      <c r="M43" s="21">
        <f>SUM(M41:M42)</f>
        <v>21</v>
      </c>
      <c r="N43" s="21">
        <f>SUM(N41:N42)</f>
        <v>12</v>
      </c>
      <c r="O43" s="20">
        <f t="shared" ref="O43" si="31">IF(K43=0,0,(N43/K43))</f>
        <v>0.8</v>
      </c>
      <c r="P43" s="21">
        <f>SUM(P41:P42)</f>
        <v>5</v>
      </c>
      <c r="Q43" s="20">
        <f t="shared" ref="Q43" si="32">IF(L43=0,0,(P43/L43))</f>
        <v>0.83333333333333337</v>
      </c>
      <c r="R43" s="21">
        <f>SUM(R41:R42)</f>
        <v>17</v>
      </c>
      <c r="S43" s="20">
        <f t="shared" ref="S43" si="33">IF(M43=0,0,(R43/M43))</f>
        <v>0.80952380952380953</v>
      </c>
      <c r="T43" s="27">
        <f>SUM(T41:T42)</f>
        <v>0</v>
      </c>
      <c r="U43" s="20">
        <f t="shared" ref="U43" si="34">IF(K43=0,0,(T43/K43))</f>
        <v>0</v>
      </c>
      <c r="V43" s="27">
        <f>SUM(V41:V42)</f>
        <v>0</v>
      </c>
      <c r="W43" s="20">
        <f t="shared" ref="W43" si="35">IF(L43=0,0,(V43/L43))</f>
        <v>0</v>
      </c>
      <c r="X43" s="21">
        <f>SUM(X41:X42)</f>
        <v>0</v>
      </c>
      <c r="Y43" s="20">
        <f t="shared" ref="Y43" si="36">IF(M43=0,0,(X43/M43))</f>
        <v>0</v>
      </c>
    </row>
    <row r="44" spans="1:25" ht="30" customHeight="1" x14ac:dyDescent="0.25"/>
    <row r="45" spans="1:25" x14ac:dyDescent="0.25">
      <c r="A45" s="79" t="s">
        <v>4</v>
      </c>
      <c r="B45" s="79"/>
      <c r="C45" s="79" t="s">
        <v>5</v>
      </c>
      <c r="D45" s="79"/>
      <c r="E45" s="79"/>
      <c r="F45" s="79"/>
      <c r="G45" s="79"/>
      <c r="H45" s="79"/>
      <c r="I45" s="79"/>
      <c r="J45" s="79"/>
      <c r="K45" s="79" t="s">
        <v>16</v>
      </c>
      <c r="L45" s="79"/>
      <c r="M45" s="79"/>
      <c r="N45" s="69" t="s">
        <v>18</v>
      </c>
      <c r="O45" s="69"/>
      <c r="P45" s="69"/>
      <c r="Q45" s="69"/>
      <c r="R45" s="69"/>
      <c r="S45" s="69"/>
      <c r="T45" s="69" t="s">
        <v>17</v>
      </c>
      <c r="U45" s="69"/>
      <c r="V45" s="69"/>
      <c r="W45" s="69"/>
      <c r="X45" s="69"/>
      <c r="Y45" s="69"/>
    </row>
    <row r="46" spans="1:25" ht="10.5" customHeight="1" x14ac:dyDescent="0.25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</row>
    <row r="47" spans="1:25" ht="25.5" x14ac:dyDescent="0.25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21" t="s">
        <v>1</v>
      </c>
      <c r="L47" s="21" t="s">
        <v>2</v>
      </c>
      <c r="M47" s="21" t="s">
        <v>3</v>
      </c>
      <c r="N47" s="7" t="s">
        <v>1</v>
      </c>
      <c r="O47" s="19" t="s">
        <v>0</v>
      </c>
      <c r="P47" s="7" t="s">
        <v>2</v>
      </c>
      <c r="Q47" s="19" t="s">
        <v>0</v>
      </c>
      <c r="R47" s="21" t="s">
        <v>3</v>
      </c>
      <c r="S47" s="19" t="s">
        <v>0</v>
      </c>
      <c r="T47" s="21" t="s">
        <v>1</v>
      </c>
      <c r="U47" s="19" t="s">
        <v>0</v>
      </c>
      <c r="V47" s="21" t="s">
        <v>2</v>
      </c>
      <c r="W47" s="19" t="s">
        <v>0</v>
      </c>
      <c r="X47" s="21" t="s">
        <v>3</v>
      </c>
      <c r="Y47" s="19" t="s">
        <v>0</v>
      </c>
    </row>
    <row r="48" spans="1:25" ht="23.25" customHeight="1" x14ac:dyDescent="0.25">
      <c r="A48" s="80">
        <f>A11</f>
        <v>341</v>
      </c>
      <c r="B48" s="80"/>
      <c r="C48" s="80" t="str">
        <f>C11</f>
        <v>TC</v>
      </c>
      <c r="D48" s="80"/>
      <c r="E48" s="80"/>
      <c r="F48" s="80"/>
      <c r="G48" s="80"/>
      <c r="H48" s="80"/>
      <c r="I48" s="80"/>
      <c r="J48" s="80"/>
      <c r="K48" s="21">
        <f>K11</f>
        <v>4</v>
      </c>
      <c r="L48" s="21">
        <f>L11</f>
        <v>3</v>
      </c>
      <c r="M48" s="21">
        <f>K48+L48</f>
        <v>7</v>
      </c>
      <c r="N48" s="7">
        <v>0</v>
      </c>
      <c r="O48" s="20">
        <f>IF(K48=0,0,(N48/K48))</f>
        <v>0</v>
      </c>
      <c r="P48" s="7">
        <v>0</v>
      </c>
      <c r="Q48" s="20">
        <f>IF(L48=0,0,(P48/L48))</f>
        <v>0</v>
      </c>
      <c r="R48" s="21">
        <f>N48+P48</f>
        <v>0</v>
      </c>
      <c r="S48" s="20">
        <f>IF(M48=0,0,(R48/M48))</f>
        <v>0</v>
      </c>
      <c r="T48" s="21">
        <f>T41+N48</f>
        <v>0</v>
      </c>
      <c r="U48" s="20">
        <f>IF(K48=0,0,(T48/K48))</f>
        <v>0</v>
      </c>
      <c r="V48" s="41">
        <f>V41+P48</f>
        <v>0</v>
      </c>
      <c r="W48" s="20">
        <f>IF(L48=0,0,(V48/L48))</f>
        <v>0</v>
      </c>
      <c r="X48" s="21">
        <f>T48+V48</f>
        <v>0</v>
      </c>
      <c r="Y48" s="20">
        <f>IF(M48=0,0,(X48/M48))</f>
        <v>0</v>
      </c>
    </row>
    <row r="49" spans="1:25" ht="23.25" customHeight="1" x14ac:dyDescent="0.25">
      <c r="A49" s="80">
        <f>A12</f>
        <v>813353</v>
      </c>
      <c r="B49" s="80"/>
      <c r="C49" s="80" t="str">
        <f>C12</f>
        <v>TD</v>
      </c>
      <c r="D49" s="80"/>
      <c r="E49" s="80"/>
      <c r="F49" s="80"/>
      <c r="G49" s="80"/>
      <c r="H49" s="80"/>
      <c r="I49" s="80"/>
      <c r="J49" s="80"/>
      <c r="K49" s="27">
        <f>K12</f>
        <v>11</v>
      </c>
      <c r="L49" s="27">
        <f>L12</f>
        <v>3</v>
      </c>
      <c r="M49" s="27">
        <f>K49+L49</f>
        <v>14</v>
      </c>
      <c r="N49" s="28">
        <v>1</v>
      </c>
      <c r="O49" s="20">
        <f>IF(K49=0,0,(N49/K49))</f>
        <v>9.0909090909090912E-2</v>
      </c>
      <c r="P49" s="28">
        <v>0</v>
      </c>
      <c r="Q49" s="20">
        <f>IF(L49=0,0,(P49/L49))</f>
        <v>0</v>
      </c>
      <c r="R49" s="27">
        <f>N49+P49</f>
        <v>1</v>
      </c>
      <c r="S49" s="20">
        <f>IF(M49=0,0,(R49/M49))</f>
        <v>7.1428571428571425E-2</v>
      </c>
      <c r="T49" s="41">
        <f>T42+N49</f>
        <v>1</v>
      </c>
      <c r="U49" s="20">
        <f>IF(K49=0,0,(T49/K49))</f>
        <v>9.0909090909090912E-2</v>
      </c>
      <c r="V49" s="41">
        <f>V42+P49</f>
        <v>0</v>
      </c>
      <c r="W49" s="20">
        <f>IF(L49=0,0,(V49/L49))</f>
        <v>0</v>
      </c>
      <c r="X49" s="27">
        <f>T49+V49</f>
        <v>1</v>
      </c>
      <c r="Y49" s="20">
        <f>IF(M49=0,0,(X49/M49))</f>
        <v>7.1428571428571425E-2</v>
      </c>
    </row>
    <row r="50" spans="1:25" ht="23.25" customHeight="1" x14ac:dyDescent="0.25">
      <c r="A50" s="70"/>
      <c r="B50" s="70"/>
      <c r="C50" s="71" t="s">
        <v>6</v>
      </c>
      <c r="D50" s="71"/>
      <c r="E50" s="71"/>
      <c r="F50" s="71"/>
      <c r="G50" s="71"/>
      <c r="H50" s="71"/>
      <c r="I50" s="71"/>
      <c r="J50" s="71"/>
      <c r="K50" s="21">
        <f>SUM(K48:K49)</f>
        <v>15</v>
      </c>
      <c r="L50" s="21">
        <f>SUM(L48:L49)</f>
        <v>6</v>
      </c>
      <c r="M50" s="21">
        <f>SUM(M48:M49)</f>
        <v>21</v>
      </c>
      <c r="N50" s="27">
        <f>SUM(N48:N49)</f>
        <v>1</v>
      </c>
      <c r="O50" s="20">
        <f t="shared" ref="O50" si="37">IF(K50=0,0,(N50/K50))</f>
        <v>6.6666666666666666E-2</v>
      </c>
      <c r="P50" s="27">
        <f>SUM(P48:P49)</f>
        <v>0</v>
      </c>
      <c r="Q50" s="20">
        <f t="shared" ref="Q50" si="38">IF(L50=0,0,(P50/L50))</f>
        <v>0</v>
      </c>
      <c r="R50" s="21">
        <f>SUM(R48:R49)</f>
        <v>1</v>
      </c>
      <c r="S50" s="20">
        <f t="shared" ref="S50" si="39">IF(M50=0,0,(R50/M50))</f>
        <v>4.7619047619047616E-2</v>
      </c>
      <c r="T50" s="21">
        <f>SUM(T48:T49)</f>
        <v>1</v>
      </c>
      <c r="U50" s="20">
        <f t="shared" ref="U50:W50" si="40">IF(J50=0,0,(T50/J50))</f>
        <v>0</v>
      </c>
      <c r="V50" s="21">
        <f>SUM(V48:V49)</f>
        <v>0</v>
      </c>
      <c r="W50" s="20">
        <f t="shared" si="40"/>
        <v>0</v>
      </c>
      <c r="X50" s="21">
        <f>SUM(X48:X49)</f>
        <v>1</v>
      </c>
      <c r="Y50" s="20">
        <f t="shared" ref="Y50" si="41">IF(M50=0,0,(X50/M50))</f>
        <v>4.7619047619047616E-2</v>
      </c>
    </row>
    <row r="51" spans="1:25" ht="12" customHeight="1" x14ac:dyDescent="0.25"/>
    <row r="52" spans="1:2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x14ac:dyDescent="0.25">
      <c r="A53" s="79" t="s">
        <v>4</v>
      </c>
      <c r="B53" s="79"/>
      <c r="C53" s="79" t="s">
        <v>5</v>
      </c>
      <c r="D53" s="79"/>
      <c r="E53" s="79"/>
      <c r="F53" s="79"/>
      <c r="G53" s="79"/>
      <c r="H53" s="79"/>
      <c r="I53" s="79"/>
      <c r="J53" s="79"/>
      <c r="K53" s="79" t="s">
        <v>16</v>
      </c>
      <c r="L53" s="79"/>
      <c r="M53" s="79"/>
      <c r="N53" s="69" t="s">
        <v>15</v>
      </c>
      <c r="O53" s="69"/>
      <c r="P53" s="69"/>
      <c r="Q53" s="69"/>
      <c r="R53" s="69"/>
      <c r="S53" s="69"/>
      <c r="T53" s="11"/>
      <c r="U53" s="11"/>
      <c r="V53" s="11"/>
      <c r="W53" s="11"/>
      <c r="X53" s="11"/>
      <c r="Y53" s="11"/>
    </row>
    <row r="54" spans="1:25" ht="10.5" customHeight="1" x14ac:dyDescent="0.25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69"/>
      <c r="O54" s="69"/>
      <c r="P54" s="69"/>
      <c r="Q54" s="69"/>
      <c r="R54" s="69"/>
      <c r="S54" s="69"/>
      <c r="T54" s="11"/>
      <c r="U54" s="11"/>
      <c r="V54" s="11"/>
      <c r="W54" s="11"/>
      <c r="X54" s="11"/>
      <c r="Y54" s="11"/>
    </row>
    <row r="55" spans="1:25" ht="25.5" x14ac:dyDescent="0.25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21" t="s">
        <v>1</v>
      </c>
      <c r="L55" s="21" t="s">
        <v>2</v>
      </c>
      <c r="M55" s="21" t="s">
        <v>3</v>
      </c>
      <c r="N55" s="7" t="s">
        <v>1</v>
      </c>
      <c r="O55" s="19" t="s">
        <v>0</v>
      </c>
      <c r="P55" s="7" t="s">
        <v>2</v>
      </c>
      <c r="Q55" s="19" t="s">
        <v>0</v>
      </c>
      <c r="R55" s="21" t="s">
        <v>3</v>
      </c>
      <c r="S55" s="19" t="s">
        <v>0</v>
      </c>
      <c r="T55" s="39" t="s">
        <v>1</v>
      </c>
      <c r="U55" s="39" t="s">
        <v>2</v>
      </c>
      <c r="V55" s="11"/>
      <c r="W55" s="11"/>
      <c r="X55" s="11"/>
      <c r="Y55" s="11"/>
    </row>
    <row r="56" spans="1:25" ht="23.25" customHeight="1" x14ac:dyDescent="0.25">
      <c r="A56" s="80">
        <f>A11</f>
        <v>341</v>
      </c>
      <c r="B56" s="80"/>
      <c r="C56" s="80" t="str">
        <f>C11</f>
        <v>TC</v>
      </c>
      <c r="D56" s="80"/>
      <c r="E56" s="80"/>
      <c r="F56" s="80"/>
      <c r="G56" s="80"/>
      <c r="H56" s="80"/>
      <c r="I56" s="80"/>
      <c r="J56" s="80"/>
      <c r="K56" s="21">
        <f>K11</f>
        <v>4</v>
      </c>
      <c r="L56" s="21">
        <f>L11</f>
        <v>3</v>
      </c>
      <c r="M56" s="21">
        <f>K56+L56</f>
        <v>7</v>
      </c>
      <c r="N56" s="12">
        <v>0</v>
      </c>
      <c r="O56" s="20">
        <f>IF(K56=0,0,(N56/K56))</f>
        <v>0</v>
      </c>
      <c r="P56" s="7">
        <v>1</v>
      </c>
      <c r="Q56" s="20">
        <f>IF(L56=0,0,(P56/L56))</f>
        <v>0.33333333333333331</v>
      </c>
      <c r="R56" s="21">
        <f>N56+P56</f>
        <v>1</v>
      </c>
      <c r="S56" s="20">
        <f>IF(M56=0,0,(R56/M56))</f>
        <v>0.14285714285714285</v>
      </c>
      <c r="T56" s="32">
        <f>O41+U48+O56</f>
        <v>1</v>
      </c>
      <c r="U56" s="60">
        <f>Q41+W48+Q56</f>
        <v>1</v>
      </c>
      <c r="V56" s="11"/>
      <c r="W56" s="11"/>
      <c r="X56" s="11"/>
      <c r="Y56" s="11"/>
    </row>
    <row r="57" spans="1:25" ht="23.25" customHeight="1" x14ac:dyDescent="0.25">
      <c r="A57" s="80">
        <f>A12</f>
        <v>813353</v>
      </c>
      <c r="B57" s="80"/>
      <c r="C57" s="80" t="str">
        <f>C12</f>
        <v>TD</v>
      </c>
      <c r="D57" s="80"/>
      <c r="E57" s="80"/>
      <c r="F57" s="80"/>
      <c r="G57" s="80"/>
      <c r="H57" s="80"/>
      <c r="I57" s="80"/>
      <c r="J57" s="80"/>
      <c r="K57" s="27">
        <f>K12</f>
        <v>11</v>
      </c>
      <c r="L57" s="27">
        <f>L12</f>
        <v>3</v>
      </c>
      <c r="M57" s="27">
        <f>K57+L57</f>
        <v>14</v>
      </c>
      <c r="N57" s="12">
        <v>2</v>
      </c>
      <c r="O57" s="20">
        <f>IF(K57=0,0,(N57/K57))</f>
        <v>0.18181818181818182</v>
      </c>
      <c r="P57" s="28">
        <v>0</v>
      </c>
      <c r="Q57" s="20">
        <f>IF(L57=0,0,(P57/L57))</f>
        <v>0</v>
      </c>
      <c r="R57" s="27">
        <f>N57+P57</f>
        <v>2</v>
      </c>
      <c r="S57" s="20">
        <f>IF(M57=0,0,(R57/M57))</f>
        <v>0.14285714285714285</v>
      </c>
      <c r="T57" s="32">
        <f>O42+U49+O57</f>
        <v>1</v>
      </c>
      <c r="U57" s="32">
        <f>Q42+W49+Q57</f>
        <v>1</v>
      </c>
      <c r="V57" s="11"/>
      <c r="W57" s="11"/>
      <c r="X57" s="11"/>
      <c r="Y57" s="11"/>
    </row>
    <row r="58" spans="1:25" ht="23.25" customHeight="1" x14ac:dyDescent="0.25">
      <c r="A58" s="70"/>
      <c r="B58" s="70"/>
      <c r="C58" s="71" t="s">
        <v>6</v>
      </c>
      <c r="D58" s="71"/>
      <c r="E58" s="71"/>
      <c r="F58" s="71"/>
      <c r="G58" s="71"/>
      <c r="H58" s="71"/>
      <c r="I58" s="71"/>
      <c r="J58" s="71"/>
      <c r="K58" s="21">
        <f>SUM(K56:K57)</f>
        <v>15</v>
      </c>
      <c r="L58" s="21">
        <f>SUM(L56:L57)</f>
        <v>6</v>
      </c>
      <c r="M58" s="21">
        <f>SUM(M56:M57)</f>
        <v>21</v>
      </c>
      <c r="N58" s="27">
        <f>SUM(N56:N57)</f>
        <v>2</v>
      </c>
      <c r="O58" s="20">
        <f t="shared" ref="O58" si="42">IF(K58=0,0,(N58/K58))</f>
        <v>0.13333333333333333</v>
      </c>
      <c r="P58" s="27">
        <f>SUM(P56:P57)</f>
        <v>1</v>
      </c>
      <c r="Q58" s="20">
        <f t="shared" ref="Q58" si="43">IF(L58=0,0,(P58/L58))</f>
        <v>0.16666666666666666</v>
      </c>
      <c r="R58" s="21">
        <f>SUM(R56:R57)</f>
        <v>3</v>
      </c>
      <c r="S58" s="20">
        <f t="shared" ref="S58" si="44">IF(M58=0,0,(R58/M58))</f>
        <v>0.14285714285714285</v>
      </c>
      <c r="T58" s="32"/>
    </row>
    <row r="59" spans="1:25" ht="13.5" customHeight="1" x14ac:dyDescent="0.25"/>
    <row r="60" spans="1:25" x14ac:dyDescent="0.25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</row>
    <row r="63" spans="1:25" ht="26.25" customHeight="1" x14ac:dyDescent="0.25"/>
    <row r="74" ht="20.25" customHeight="1" x14ac:dyDescent="0.25"/>
    <row r="76" ht="21.75" customHeight="1" x14ac:dyDescent="0.25"/>
  </sheetData>
  <mergeCells count="80">
    <mergeCell ref="A34:B34"/>
    <mergeCell ref="C34:J34"/>
    <mergeCell ref="A12:B12"/>
    <mergeCell ref="C12:J12"/>
    <mergeCell ref="A19:B19"/>
    <mergeCell ref="A33:B33"/>
    <mergeCell ref="C33:J33"/>
    <mergeCell ref="A20:B20"/>
    <mergeCell ref="C30:J32"/>
    <mergeCell ref="A27:B27"/>
    <mergeCell ref="A60:S60"/>
    <mergeCell ref="A11:B11"/>
    <mergeCell ref="C11:J11"/>
    <mergeCell ref="C26:J26"/>
    <mergeCell ref="N15:S16"/>
    <mergeCell ref="A28:B28"/>
    <mergeCell ref="C28:J28"/>
    <mergeCell ref="A30:B32"/>
    <mergeCell ref="A23:B25"/>
    <mergeCell ref="A26:B26"/>
    <mergeCell ref="A13:B13"/>
    <mergeCell ref="C13:J13"/>
    <mergeCell ref="N30:S31"/>
    <mergeCell ref="A18:B18"/>
    <mergeCell ref="A15:B17"/>
    <mergeCell ref="A35:B35"/>
    <mergeCell ref="T15:Y16"/>
    <mergeCell ref="C18:J18"/>
    <mergeCell ref="T23:Y24"/>
    <mergeCell ref="C15:J17"/>
    <mergeCell ref="K15:M16"/>
    <mergeCell ref="C19:J19"/>
    <mergeCell ref="C20:J20"/>
    <mergeCell ref="A2:Y2"/>
    <mergeCell ref="T8:Y9"/>
    <mergeCell ref="N8:S9"/>
    <mergeCell ref="K8:M9"/>
    <mergeCell ref="A8:B10"/>
    <mergeCell ref="C8:J10"/>
    <mergeCell ref="J6:K6"/>
    <mergeCell ref="A6:F6"/>
    <mergeCell ref="T30:Y31"/>
    <mergeCell ref="C23:J25"/>
    <mergeCell ref="K23:M24"/>
    <mergeCell ref="N23:S24"/>
    <mergeCell ref="K30:M31"/>
    <mergeCell ref="C27:J27"/>
    <mergeCell ref="C35:J35"/>
    <mergeCell ref="K45:M46"/>
    <mergeCell ref="A42:B42"/>
    <mergeCell ref="C42:J42"/>
    <mergeCell ref="N45:S46"/>
    <mergeCell ref="T45:Y46"/>
    <mergeCell ref="A38:B40"/>
    <mergeCell ref="C38:J40"/>
    <mergeCell ref="K38:M39"/>
    <mergeCell ref="N38:S39"/>
    <mergeCell ref="T38:Y39"/>
    <mergeCell ref="A41:B41"/>
    <mergeCell ref="C41:J41"/>
    <mergeCell ref="A43:B43"/>
    <mergeCell ref="C43:J43"/>
    <mergeCell ref="A45:B47"/>
    <mergeCell ref="C45:J47"/>
    <mergeCell ref="A50:B50"/>
    <mergeCell ref="C50:J50"/>
    <mergeCell ref="A48:B48"/>
    <mergeCell ref="C48:J48"/>
    <mergeCell ref="A49:B49"/>
    <mergeCell ref="C49:J49"/>
    <mergeCell ref="N53:S54"/>
    <mergeCell ref="A56:B56"/>
    <mergeCell ref="C56:J56"/>
    <mergeCell ref="A58:B58"/>
    <mergeCell ref="C58:J58"/>
    <mergeCell ref="A53:B55"/>
    <mergeCell ref="C53:J55"/>
    <mergeCell ref="K53:M54"/>
    <mergeCell ref="A57:B57"/>
    <mergeCell ref="C57:J57"/>
  </mergeCells>
  <printOptions horizontalCentered="1"/>
  <pageMargins left="0.39370078740157483" right="0.39370078740157483" top="0.78740157480314965" bottom="0.19685039370078741" header="0" footer="0"/>
  <pageSetup paperSize="9" scale="97" fitToHeight="0" orientation="landscape" r:id="rId1"/>
  <ignoredErrors>
    <ignoredError sqref="O26 S28 Q28 U28 W28 U35 S35 O35 Q35 W35 O27 O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tabSelected="1" topLeftCell="B20" zoomScale="120" zoomScaleNormal="120" workbookViewId="0">
      <selection activeCell="AA30" sqref="AA30"/>
    </sheetView>
  </sheetViews>
  <sheetFormatPr defaultRowHeight="15" x14ac:dyDescent="0.25"/>
  <cols>
    <col min="1" max="1" width="4.28515625" style="1" customWidth="1"/>
    <col min="2" max="2" width="5.7109375" style="1" customWidth="1"/>
    <col min="3" max="4" width="4.28515625" style="1" customWidth="1"/>
    <col min="5" max="5" width="2.5703125" style="1" customWidth="1"/>
    <col min="6" max="8" width="4.28515625" style="1" customWidth="1"/>
    <col min="9" max="9" width="7.5703125" style="1" customWidth="1"/>
    <col min="10" max="10" width="11.42578125" style="1" customWidth="1"/>
    <col min="11" max="14" width="5.7109375" style="1" customWidth="1"/>
    <col min="15" max="15" width="6.28515625" style="1" customWidth="1"/>
    <col min="16" max="16" width="5.7109375" style="1" customWidth="1"/>
    <col min="17" max="17" width="6.28515625" style="1" customWidth="1"/>
    <col min="18" max="18" width="5.7109375" style="1" customWidth="1"/>
    <col min="19" max="19" width="6.28515625" style="1" customWidth="1"/>
    <col min="20" max="20" width="5.7109375" style="1" customWidth="1"/>
    <col min="21" max="21" width="6.28515625" style="1" customWidth="1"/>
    <col min="22" max="22" width="5.7109375" style="1" customWidth="1"/>
    <col min="23" max="23" width="6.28515625" style="1" customWidth="1"/>
    <col min="24" max="24" width="5.7109375" style="1" customWidth="1"/>
    <col min="25" max="25" width="6.28515625" style="1" customWidth="1"/>
    <col min="26" max="26" width="5.85546875" style="1" customWidth="1"/>
    <col min="27" max="27" width="6.42578125" style="1" customWidth="1"/>
    <col min="28" max="16384" width="9.140625" style="1"/>
  </cols>
  <sheetData>
    <row r="1" spans="1:2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2.5" customHeight="1" x14ac:dyDescent="0.25">
      <c r="A2" s="68" t="s">
        <v>41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25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7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customHeight="1" x14ac:dyDescent="0.25">
      <c r="A5" s="33" t="str">
        <f>'4a'!A5:B5</f>
        <v>Operador:</v>
      </c>
      <c r="B5" s="33"/>
      <c r="C5" s="40" t="str">
        <f>IF('4a'!C5="","",'4a'!C5)</f>
        <v/>
      </c>
      <c r="D5" s="2"/>
      <c r="E5" s="2"/>
      <c r="F5" s="2"/>
      <c r="G5" s="2"/>
      <c r="H5" s="2"/>
      <c r="I5" s="2"/>
      <c r="J5" s="3" t="str">
        <f>'4a'!J5</f>
        <v>Código SIGO:</v>
      </c>
      <c r="K5" s="65">
        <f>IF('4a'!K5="","",'4a'!K5)</f>
        <v>594</v>
      </c>
      <c r="L5" s="2"/>
      <c r="M5" s="2"/>
      <c r="N5" s="2"/>
      <c r="O5" s="2"/>
      <c r="P5" s="2"/>
      <c r="Q5" s="2"/>
      <c r="R5" s="2"/>
      <c r="S5" s="2"/>
      <c r="T5" s="2"/>
      <c r="U5" s="2"/>
      <c r="V5" s="3" t="str">
        <f>'4a'!V5:W5</f>
        <v>Concelho:</v>
      </c>
      <c r="W5" s="3"/>
      <c r="X5" s="40" t="str">
        <f>IF('4a'!X5="","",'4a'!X5)</f>
        <v>Amadora</v>
      </c>
      <c r="Y5" s="2"/>
    </row>
    <row r="6" spans="1:25" ht="15.75" customHeight="1" x14ac:dyDescent="0.25">
      <c r="A6" s="87" t="str">
        <f>'4a'!A6:F6</f>
        <v>Ciclo de Formação: 2017-2020</v>
      </c>
      <c r="B6" s="87"/>
      <c r="C6" s="87"/>
      <c r="D6" s="87"/>
      <c r="E6" s="87"/>
      <c r="F6" s="87"/>
      <c r="G6" s="3"/>
      <c r="I6" s="3"/>
      <c r="J6" s="77" t="s">
        <v>7</v>
      </c>
      <c r="K6" s="77"/>
      <c r="L6" s="54">
        <f>IF('4a'!L6="","",'4a'!L6)</f>
        <v>44743</v>
      </c>
      <c r="M6" s="52" t="s">
        <v>78</v>
      </c>
      <c r="S6" s="3"/>
      <c r="T6" s="3"/>
      <c r="U6" s="3"/>
      <c r="V6" s="3"/>
      <c r="W6" s="3"/>
      <c r="X6" s="3"/>
      <c r="Y6" s="3"/>
    </row>
    <row r="7" spans="1:25" ht="15" customHeight="1" x14ac:dyDescent="0.25">
      <c r="A7" s="3"/>
      <c r="B7" s="3"/>
      <c r="C7" s="3"/>
      <c r="D7" s="3"/>
      <c r="E7" s="3"/>
      <c r="F7" s="3"/>
      <c r="G7" s="3"/>
      <c r="H7" s="4"/>
      <c r="I7" s="4"/>
      <c r="J7" s="4"/>
      <c r="K7" s="4"/>
      <c r="L7" s="4"/>
      <c r="M7" s="4"/>
      <c r="N7" s="4"/>
      <c r="O7" s="92" t="s">
        <v>40</v>
      </c>
      <c r="P7" s="92"/>
      <c r="Q7" s="92"/>
      <c r="R7" s="92"/>
      <c r="S7" s="92"/>
      <c r="T7" s="92"/>
      <c r="U7" s="92"/>
      <c r="V7" s="92"/>
      <c r="W7" s="92"/>
      <c r="X7" s="92"/>
      <c r="Y7" s="4"/>
    </row>
    <row r="8" spans="1:25" ht="15" customHeight="1" x14ac:dyDescent="0.25">
      <c r="A8" s="79" t="s">
        <v>4</v>
      </c>
      <c r="B8" s="79"/>
      <c r="C8" s="79" t="s">
        <v>5</v>
      </c>
      <c r="D8" s="79"/>
      <c r="E8" s="79"/>
      <c r="F8" s="79"/>
      <c r="G8" s="79"/>
      <c r="H8" s="79"/>
      <c r="I8" s="79"/>
      <c r="J8" s="79"/>
      <c r="K8" s="81" t="s">
        <v>39</v>
      </c>
      <c r="L8" s="82"/>
      <c r="M8" s="83"/>
      <c r="N8" s="69" t="s">
        <v>38</v>
      </c>
      <c r="O8" s="69"/>
      <c r="P8" s="69"/>
      <c r="Q8" s="69"/>
      <c r="R8" s="69"/>
      <c r="S8" s="69"/>
      <c r="T8" s="69" t="s">
        <v>37</v>
      </c>
      <c r="U8" s="69"/>
      <c r="V8" s="69"/>
      <c r="W8" s="69"/>
      <c r="X8" s="69"/>
      <c r="Y8" s="69"/>
    </row>
    <row r="9" spans="1:25" ht="24" customHeight="1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84"/>
      <c r="L9" s="85"/>
      <c r="M9" s="86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</row>
    <row r="10" spans="1:25" ht="30" customHeight="1" x14ac:dyDescent="0.2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66" t="s">
        <v>1</v>
      </c>
      <c r="L10" s="66" t="s">
        <v>2</v>
      </c>
      <c r="M10" s="21" t="s">
        <v>3</v>
      </c>
      <c r="N10" s="7" t="s">
        <v>1</v>
      </c>
      <c r="O10" s="19" t="s">
        <v>0</v>
      </c>
      <c r="P10" s="7" t="s">
        <v>2</v>
      </c>
      <c r="Q10" s="19" t="s">
        <v>0</v>
      </c>
      <c r="R10" s="21" t="s">
        <v>3</v>
      </c>
      <c r="S10" s="19" t="s">
        <v>0</v>
      </c>
      <c r="T10" s="7" t="s">
        <v>1</v>
      </c>
      <c r="U10" s="19" t="s">
        <v>0</v>
      </c>
      <c r="V10" s="7" t="s">
        <v>2</v>
      </c>
      <c r="W10" s="19" t="s">
        <v>0</v>
      </c>
      <c r="X10" s="21" t="s">
        <v>3</v>
      </c>
      <c r="Y10" s="19" t="s">
        <v>0</v>
      </c>
    </row>
    <row r="11" spans="1:25" ht="22.5" customHeight="1" x14ac:dyDescent="0.25">
      <c r="A11" s="80">
        <f>'4a'!A11:B11</f>
        <v>341</v>
      </c>
      <c r="B11" s="80"/>
      <c r="C11" s="89" t="str">
        <f>'4a'!C11:J11</f>
        <v>TC</v>
      </c>
      <c r="D11" s="91"/>
      <c r="E11" s="91"/>
      <c r="F11" s="91"/>
      <c r="G11" s="91"/>
      <c r="H11" s="91"/>
      <c r="I11" s="91"/>
      <c r="J11" s="90"/>
      <c r="K11" s="66">
        <f>'5a'!N26</f>
        <v>4</v>
      </c>
      <c r="L11" s="66">
        <f>'5a'!P26</f>
        <v>2</v>
      </c>
      <c r="M11" s="21">
        <f>K11+L11</f>
        <v>6</v>
      </c>
      <c r="N11" s="7">
        <v>2</v>
      </c>
      <c r="O11" s="20">
        <f>IF(K11=0,0,(N11/K11))</f>
        <v>0.5</v>
      </c>
      <c r="P11" s="7">
        <v>1</v>
      </c>
      <c r="Q11" s="20">
        <f>IF(L11=0,0,(P11/L11))</f>
        <v>0.5</v>
      </c>
      <c r="R11" s="21">
        <f>N11+P11</f>
        <v>3</v>
      </c>
      <c r="S11" s="20">
        <f>IF(M11=0,0,(R11/M11))</f>
        <v>0.5</v>
      </c>
      <c r="T11" s="7">
        <v>2</v>
      </c>
      <c r="U11" s="20">
        <f>IF(K11=0,0,(T11/K11))</f>
        <v>0.5</v>
      </c>
      <c r="V11" s="7">
        <v>1</v>
      </c>
      <c r="W11" s="20">
        <f>IF(L11=0,0,(V11/L11))</f>
        <v>0.5</v>
      </c>
      <c r="X11" s="21">
        <f>T11+V11</f>
        <v>3</v>
      </c>
      <c r="Y11" s="20">
        <f>IF(M11=0,0,(X11/M11))</f>
        <v>0.5</v>
      </c>
    </row>
    <row r="12" spans="1:25" ht="22.5" customHeight="1" x14ac:dyDescent="0.25">
      <c r="A12" s="80">
        <f>'4a'!A12:B12</f>
        <v>813353</v>
      </c>
      <c r="B12" s="80"/>
      <c r="C12" s="89" t="str">
        <f>'4a'!C12:J12</f>
        <v>TD</v>
      </c>
      <c r="D12" s="91"/>
      <c r="E12" s="91"/>
      <c r="F12" s="91"/>
      <c r="G12" s="91"/>
      <c r="H12" s="91"/>
      <c r="I12" s="91"/>
      <c r="J12" s="90"/>
      <c r="K12" s="66">
        <f>'5a'!N27</f>
        <v>7</v>
      </c>
      <c r="L12" s="66">
        <f>'5a'!P27</f>
        <v>3</v>
      </c>
      <c r="M12" s="37">
        <f t="shared" ref="M12" si="0">K12+L12</f>
        <v>10</v>
      </c>
      <c r="N12" s="28">
        <v>3</v>
      </c>
      <c r="O12" s="20">
        <f t="shared" ref="O12" si="1">IF(K12=0,0,(N12/K12))</f>
        <v>0.42857142857142855</v>
      </c>
      <c r="P12" s="28">
        <v>1</v>
      </c>
      <c r="Q12" s="20">
        <f t="shared" ref="Q12" si="2">IF(L12=0,0,(P12/L12))</f>
        <v>0.33333333333333331</v>
      </c>
      <c r="R12" s="37">
        <f t="shared" ref="R12" si="3">N12+P12</f>
        <v>4</v>
      </c>
      <c r="S12" s="20">
        <f t="shared" ref="S12" si="4">IF(M12=0,0,(R12/M12))</f>
        <v>0.4</v>
      </c>
      <c r="T12" s="28">
        <v>4</v>
      </c>
      <c r="U12" s="20">
        <f t="shared" ref="U12" si="5">IF(K12=0,0,(T12/K12))</f>
        <v>0.5714285714285714</v>
      </c>
      <c r="V12" s="28">
        <v>2</v>
      </c>
      <c r="W12" s="20">
        <f t="shared" ref="W12" si="6">IF(L12=0,0,(V12/L12))</f>
        <v>0.66666666666666663</v>
      </c>
      <c r="X12" s="37">
        <f t="shared" ref="X12" si="7">T12+V12</f>
        <v>6</v>
      </c>
      <c r="Y12" s="20">
        <f t="shared" ref="Y12" si="8">IF(M12=0,0,(X12/M12))</f>
        <v>0.6</v>
      </c>
    </row>
    <row r="13" spans="1:25" ht="22.5" customHeight="1" x14ac:dyDescent="0.25">
      <c r="A13" s="70"/>
      <c r="B13" s="70"/>
      <c r="C13" s="71" t="s">
        <v>6</v>
      </c>
      <c r="D13" s="71"/>
      <c r="E13" s="71"/>
      <c r="F13" s="71"/>
      <c r="G13" s="71"/>
      <c r="H13" s="71"/>
      <c r="I13" s="71"/>
      <c r="J13" s="71"/>
      <c r="K13" s="21">
        <f>SUM(K11:K12)</f>
        <v>11</v>
      </c>
      <c r="L13" s="21">
        <f>SUM(L11:L12)</f>
        <v>5</v>
      </c>
      <c r="M13" s="21">
        <f>SUM(M11:M12)</f>
        <v>16</v>
      </c>
      <c r="N13" s="21">
        <f>SUM(N11:N12)</f>
        <v>5</v>
      </c>
      <c r="O13" s="20">
        <f t="shared" ref="O13" si="9">IF(K13=0,0,(N13/K13))</f>
        <v>0.45454545454545453</v>
      </c>
      <c r="P13" s="21">
        <f>SUM(P11:P12)</f>
        <v>2</v>
      </c>
      <c r="Q13" s="20">
        <f t="shared" ref="Q13" si="10">IF(L13=0,0,(P13/L13))</f>
        <v>0.4</v>
      </c>
      <c r="R13" s="21">
        <f>SUM(R11:R12)</f>
        <v>7</v>
      </c>
      <c r="S13" s="20">
        <f t="shared" ref="S13" si="11">IF(M13=0,0,(R13/M13))</f>
        <v>0.4375</v>
      </c>
      <c r="T13" s="21">
        <f>SUM(T11:T12)</f>
        <v>6</v>
      </c>
      <c r="U13" s="20">
        <f t="shared" ref="U13" si="12">IF(K13=0,0,(T13/K13))</f>
        <v>0.54545454545454541</v>
      </c>
      <c r="V13" s="21">
        <f>SUM(V11:V12)</f>
        <v>3</v>
      </c>
      <c r="W13" s="20">
        <f t="shared" ref="W13" si="13">IF(L13=0,0,(V13/L13))</f>
        <v>0.6</v>
      </c>
      <c r="X13" s="21">
        <f>SUM(X11:X12)</f>
        <v>9</v>
      </c>
      <c r="Y13" s="20">
        <f t="shared" ref="Y13" si="14">IF(M13=0,0,(X13/M13))</f>
        <v>0.5625</v>
      </c>
    </row>
    <row r="14" spans="1:25" ht="26.2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93" t="s">
        <v>36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3"/>
    </row>
    <row r="16" spans="1:25" x14ac:dyDescent="0.25">
      <c r="A16" s="79" t="s">
        <v>4</v>
      </c>
      <c r="B16" s="79"/>
      <c r="C16" s="79" t="s">
        <v>5</v>
      </c>
      <c r="D16" s="79"/>
      <c r="E16" s="79"/>
      <c r="F16" s="79"/>
      <c r="G16" s="79"/>
      <c r="H16" s="79"/>
      <c r="I16" s="79"/>
      <c r="J16" s="79"/>
      <c r="K16" s="81" t="s">
        <v>35</v>
      </c>
      <c r="L16" s="82"/>
      <c r="M16" s="83"/>
      <c r="N16" s="69" t="s">
        <v>34</v>
      </c>
      <c r="O16" s="69"/>
      <c r="P16" s="69"/>
      <c r="Q16" s="69"/>
      <c r="R16" s="69"/>
      <c r="S16" s="69"/>
      <c r="T16" s="69" t="s">
        <v>33</v>
      </c>
      <c r="U16" s="69"/>
      <c r="V16" s="69"/>
      <c r="W16" s="69"/>
      <c r="X16" s="69"/>
      <c r="Y16" s="69"/>
    </row>
    <row r="17" spans="1:27" ht="24" customHeight="1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84"/>
      <c r="L17" s="85"/>
      <c r="M17" s="86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</row>
    <row r="18" spans="1:27" ht="25.5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" t="s">
        <v>1</v>
      </c>
      <c r="L18" s="7" t="s">
        <v>2</v>
      </c>
      <c r="M18" s="21" t="s">
        <v>3</v>
      </c>
      <c r="N18" s="7" t="s">
        <v>1</v>
      </c>
      <c r="O18" s="19" t="s">
        <v>0</v>
      </c>
      <c r="P18" s="7" t="s">
        <v>2</v>
      </c>
      <c r="Q18" s="19" t="s">
        <v>0</v>
      </c>
      <c r="R18" s="21" t="s">
        <v>3</v>
      </c>
      <c r="S18" s="19" t="s">
        <v>0</v>
      </c>
      <c r="T18" s="7" t="s">
        <v>1</v>
      </c>
      <c r="U18" s="19" t="s">
        <v>0</v>
      </c>
      <c r="V18" s="7" t="s">
        <v>2</v>
      </c>
      <c r="W18" s="19" t="s">
        <v>0</v>
      </c>
      <c r="X18" s="21" t="s">
        <v>3</v>
      </c>
      <c r="Y18" s="19" t="s">
        <v>0</v>
      </c>
    </row>
    <row r="19" spans="1:27" ht="23.25" customHeight="1" x14ac:dyDescent="0.25">
      <c r="A19" s="95">
        <f>A11</f>
        <v>341</v>
      </c>
      <c r="B19" s="95"/>
      <c r="C19" s="80" t="str">
        <f>C11</f>
        <v>TC</v>
      </c>
      <c r="D19" s="80"/>
      <c r="E19" s="80"/>
      <c r="F19" s="80"/>
      <c r="G19" s="80"/>
      <c r="H19" s="80"/>
      <c r="I19" s="80"/>
      <c r="J19" s="80"/>
      <c r="K19" s="7">
        <v>0</v>
      </c>
      <c r="L19" s="7">
        <v>0</v>
      </c>
      <c r="M19" s="21">
        <f>SUM(K19,L19)</f>
        <v>0</v>
      </c>
      <c r="N19" s="7">
        <v>0</v>
      </c>
      <c r="O19" s="20">
        <f>IF(K19=0,0,(N19/K19))</f>
        <v>0</v>
      </c>
      <c r="P19" s="7">
        <v>0</v>
      </c>
      <c r="Q19" s="20">
        <f>IF(L19=0,0,(P19/L19))</f>
        <v>0</v>
      </c>
      <c r="R19" s="21">
        <f>N19+P19</f>
        <v>0</v>
      </c>
      <c r="S19" s="20">
        <f>IF(M19=0,0,(R19/M19))</f>
        <v>0</v>
      </c>
      <c r="T19" s="7">
        <v>0</v>
      </c>
      <c r="U19" s="20">
        <f>IF(K19=0,0,(T19/K19))</f>
        <v>0</v>
      </c>
      <c r="V19" s="7">
        <v>0</v>
      </c>
      <c r="W19" s="20">
        <f>IF(L19=0,0,(V19/L19))</f>
        <v>0</v>
      </c>
      <c r="X19" s="21">
        <f>T19+V19</f>
        <v>0</v>
      </c>
      <c r="Y19" s="20">
        <f>IF(M19=0,0,(X19/M19))</f>
        <v>0</v>
      </c>
    </row>
    <row r="20" spans="1:27" ht="23.25" customHeight="1" x14ac:dyDescent="0.25">
      <c r="A20" s="95">
        <f>A12</f>
        <v>813353</v>
      </c>
      <c r="B20" s="95"/>
      <c r="C20" s="80" t="str">
        <f>C12</f>
        <v>TD</v>
      </c>
      <c r="D20" s="80"/>
      <c r="E20" s="80"/>
      <c r="F20" s="80"/>
      <c r="G20" s="80"/>
      <c r="H20" s="80"/>
      <c r="I20" s="80"/>
      <c r="J20" s="80"/>
      <c r="K20" s="28">
        <v>1</v>
      </c>
      <c r="L20" s="28">
        <v>0</v>
      </c>
      <c r="M20" s="37">
        <f t="shared" ref="M20" si="15">SUM(K20,L20)</f>
        <v>1</v>
      </c>
      <c r="N20" s="28">
        <v>0</v>
      </c>
      <c r="O20" s="20">
        <f t="shared" ref="O20" si="16">IF(K20=0,0,(N20/K20))</f>
        <v>0</v>
      </c>
      <c r="P20" s="28">
        <v>0</v>
      </c>
      <c r="Q20" s="20">
        <f t="shared" ref="Q20" si="17">IF(L20=0,0,(P20/L20))</f>
        <v>0</v>
      </c>
      <c r="R20" s="37">
        <f t="shared" ref="R20" si="18">N20+P20</f>
        <v>0</v>
      </c>
      <c r="S20" s="20">
        <f t="shared" ref="S20" si="19">IF(M20=0,0,(R20/M20))</f>
        <v>0</v>
      </c>
      <c r="T20" s="28">
        <v>1</v>
      </c>
      <c r="U20" s="20">
        <f t="shared" ref="U20" si="20">IF(K20=0,0,(T20/K20))</f>
        <v>1</v>
      </c>
      <c r="V20" s="28">
        <v>0</v>
      </c>
      <c r="W20" s="20">
        <f t="shared" ref="W20" si="21">IF(L20=0,0,(V20/L20))</f>
        <v>0</v>
      </c>
      <c r="X20" s="37">
        <f t="shared" ref="X20" si="22">T20+V20</f>
        <v>1</v>
      </c>
      <c r="Y20" s="20">
        <f t="shared" ref="Y20" si="23">IF(M20=0,0,(X20/M20))</f>
        <v>1</v>
      </c>
    </row>
    <row r="21" spans="1:27" ht="23.25" customHeight="1" x14ac:dyDescent="0.25">
      <c r="A21" s="70"/>
      <c r="B21" s="70"/>
      <c r="C21" s="71" t="s">
        <v>6</v>
      </c>
      <c r="D21" s="71"/>
      <c r="E21" s="71"/>
      <c r="F21" s="71"/>
      <c r="G21" s="71"/>
      <c r="H21" s="71"/>
      <c r="I21" s="71"/>
      <c r="J21" s="71"/>
      <c r="K21" s="21">
        <f>SUM(K19:K20)</f>
        <v>1</v>
      </c>
      <c r="L21" s="21">
        <f>SUM(L19:L20)</f>
        <v>0</v>
      </c>
      <c r="M21" s="21">
        <f>SUM(M19:M20)</f>
        <v>1</v>
      </c>
      <c r="N21" s="21">
        <f>SUM(N19:N20)</f>
        <v>0</v>
      </c>
      <c r="O21" s="20">
        <f t="shared" ref="O21" si="24">IF(K21=0,0,(N21/K21))</f>
        <v>0</v>
      </c>
      <c r="P21" s="21">
        <f>SUM(P19:P20)</f>
        <v>0</v>
      </c>
      <c r="Q21" s="20">
        <f t="shared" ref="Q21" si="25">IF(L21=0,0,(P21/L21))</f>
        <v>0</v>
      </c>
      <c r="R21" s="21">
        <f>SUM(R19:R20)</f>
        <v>0</v>
      </c>
      <c r="S21" s="20">
        <f t="shared" ref="S21" si="26">IF(M21=0,0,(R21/M21))</f>
        <v>0</v>
      </c>
      <c r="T21" s="21">
        <f>SUM(T19:T20)</f>
        <v>1</v>
      </c>
      <c r="U21" s="20">
        <f t="shared" ref="U21" si="27">IF(K21=0,0,(T21/K21))</f>
        <v>1</v>
      </c>
      <c r="V21" s="21">
        <f>SUM(V19:V20)</f>
        <v>0</v>
      </c>
      <c r="W21" s="20">
        <f t="shared" ref="W21" si="28">IF(L21=0,0,(V21/L21))</f>
        <v>0</v>
      </c>
      <c r="X21" s="21">
        <f>SUM(X19:X20)</f>
        <v>1</v>
      </c>
      <c r="Y21" s="20">
        <f t="shared" ref="Y21" si="29">IF(M21=0,0,(X21/M21))</f>
        <v>1</v>
      </c>
    </row>
    <row r="22" spans="1:27" ht="16.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7" ht="11.2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3" t="s">
        <v>32</v>
      </c>
      <c r="P25" s="94"/>
      <c r="Q25" s="94"/>
      <c r="R25" s="94"/>
      <c r="S25" s="94"/>
      <c r="T25" s="94"/>
      <c r="U25" s="94"/>
      <c r="V25" s="94"/>
      <c r="W25" s="94"/>
      <c r="X25" s="94"/>
      <c r="Y25" s="2"/>
    </row>
    <row r="26" spans="1:27" x14ac:dyDescent="0.25">
      <c r="A26" s="79" t="s">
        <v>4</v>
      </c>
      <c r="B26" s="79"/>
      <c r="C26" s="79" t="s">
        <v>5</v>
      </c>
      <c r="D26" s="79"/>
      <c r="E26" s="79"/>
      <c r="F26" s="79"/>
      <c r="G26" s="79"/>
      <c r="H26" s="79"/>
      <c r="I26" s="79"/>
      <c r="J26" s="79"/>
      <c r="K26" s="81" t="s">
        <v>31</v>
      </c>
      <c r="L26" s="82"/>
      <c r="M26" s="83"/>
      <c r="N26" s="69" t="s">
        <v>30</v>
      </c>
      <c r="O26" s="69"/>
      <c r="P26" s="69"/>
      <c r="Q26" s="69"/>
      <c r="R26" s="69"/>
      <c r="S26" s="69"/>
      <c r="T26" s="69" t="s">
        <v>29</v>
      </c>
      <c r="U26" s="69"/>
      <c r="V26" s="69"/>
      <c r="W26" s="69"/>
      <c r="X26" s="69"/>
      <c r="Y26" s="69"/>
    </row>
    <row r="27" spans="1:27" ht="50.25" customHeight="1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84"/>
      <c r="L27" s="85"/>
      <c r="M27" s="86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spans="1:27" ht="25.5" x14ac:dyDescent="0.25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" t="s">
        <v>1</v>
      </c>
      <c r="L28" s="7" t="s">
        <v>2</v>
      </c>
      <c r="M28" s="21" t="s">
        <v>3</v>
      </c>
      <c r="N28" s="7" t="s">
        <v>1</v>
      </c>
      <c r="O28" s="19" t="s">
        <v>0</v>
      </c>
      <c r="P28" s="7" t="s">
        <v>2</v>
      </c>
      <c r="Q28" s="19" t="s">
        <v>0</v>
      </c>
      <c r="R28" s="21" t="s">
        <v>3</v>
      </c>
      <c r="S28" s="19" t="s">
        <v>0</v>
      </c>
      <c r="T28" s="7" t="s">
        <v>1</v>
      </c>
      <c r="U28" s="19" t="s">
        <v>0</v>
      </c>
      <c r="V28" s="7" t="s">
        <v>2</v>
      </c>
      <c r="W28" s="19" t="s">
        <v>0</v>
      </c>
      <c r="X28" s="21" t="s">
        <v>3</v>
      </c>
      <c r="Y28" s="19" t="s">
        <v>0</v>
      </c>
      <c r="Z28" s="67"/>
      <c r="AA28" s="67"/>
    </row>
    <row r="29" spans="1:27" ht="23.25" customHeight="1" x14ac:dyDescent="0.25">
      <c r="A29" s="95">
        <f>A11</f>
        <v>341</v>
      </c>
      <c r="B29" s="95"/>
      <c r="C29" s="96" t="str">
        <f>C11</f>
        <v>TC</v>
      </c>
      <c r="D29" s="96"/>
      <c r="E29" s="96"/>
      <c r="F29" s="96"/>
      <c r="G29" s="96"/>
      <c r="H29" s="96"/>
      <c r="I29" s="96"/>
      <c r="J29" s="96"/>
      <c r="K29" s="27">
        <f>K11+K19</f>
        <v>4</v>
      </c>
      <c r="L29" s="27">
        <f>L11+L19</f>
        <v>2</v>
      </c>
      <c r="M29" s="21">
        <f>K29+L29</f>
        <v>6</v>
      </c>
      <c r="N29" s="27">
        <f>N11+N19</f>
        <v>2</v>
      </c>
      <c r="O29" s="20">
        <f>IF(K29=0,0,(N29/K29))</f>
        <v>0.5</v>
      </c>
      <c r="P29" s="27">
        <f>P11+P19</f>
        <v>1</v>
      </c>
      <c r="Q29" s="20">
        <f>IF(L29=0,0,(P29/L29))</f>
        <v>0.5</v>
      </c>
      <c r="R29" s="21">
        <f>N29+P29</f>
        <v>3</v>
      </c>
      <c r="S29" s="30">
        <f>IF(M29=0,0,(R29/M29))</f>
        <v>0.5</v>
      </c>
      <c r="T29" s="27">
        <f>T11+T19</f>
        <v>2</v>
      </c>
      <c r="U29" s="20">
        <f>IF(K29=0,0,(T29/K29))</f>
        <v>0.5</v>
      </c>
      <c r="V29" s="27">
        <f>V11+V19</f>
        <v>1</v>
      </c>
      <c r="W29" s="20">
        <f>IF(L29=0,0,(V29/L29))</f>
        <v>0.5</v>
      </c>
      <c r="X29" s="21">
        <f>T29+V29</f>
        <v>3</v>
      </c>
      <c r="Y29" s="20">
        <f>IF(M29=0,0,(X29/M29))</f>
        <v>0.5</v>
      </c>
      <c r="Z29" s="58"/>
      <c r="AA29" s="58"/>
    </row>
    <row r="30" spans="1:27" ht="23.25" customHeight="1" x14ac:dyDescent="0.25">
      <c r="A30" s="95">
        <f>A12</f>
        <v>813353</v>
      </c>
      <c r="B30" s="95"/>
      <c r="C30" s="96" t="str">
        <f>C12</f>
        <v>TD</v>
      </c>
      <c r="D30" s="96"/>
      <c r="E30" s="96"/>
      <c r="F30" s="96"/>
      <c r="G30" s="96"/>
      <c r="H30" s="96"/>
      <c r="I30" s="96"/>
      <c r="J30" s="96"/>
      <c r="K30" s="37">
        <f>K12+K20</f>
        <v>8</v>
      </c>
      <c r="L30" s="37">
        <f>L12+L20</f>
        <v>3</v>
      </c>
      <c r="M30" s="37">
        <f t="shared" ref="M30" si="30">K30+L30</f>
        <v>11</v>
      </c>
      <c r="N30" s="37">
        <f>N12+N20</f>
        <v>3</v>
      </c>
      <c r="O30" s="20">
        <f t="shared" ref="O30" si="31">IF(K30=0,0,(N30/K30))</f>
        <v>0.375</v>
      </c>
      <c r="P30" s="37">
        <v>1</v>
      </c>
      <c r="Q30" s="20">
        <f t="shared" ref="Q30" si="32">IF(L30=0,0,(P30/L30))</f>
        <v>0.33333333333333331</v>
      </c>
      <c r="R30" s="37">
        <f t="shared" ref="R30" si="33">N30+P30</f>
        <v>4</v>
      </c>
      <c r="S30" s="30">
        <f t="shared" ref="S30" si="34">IF(M30=0,0,(R30/M30))</f>
        <v>0.36363636363636365</v>
      </c>
      <c r="T30" s="37">
        <f>T12+T20</f>
        <v>5</v>
      </c>
      <c r="U30" s="20">
        <f t="shared" ref="U30" si="35">IF(K30=0,0,(T30/K30))</f>
        <v>0.625</v>
      </c>
      <c r="V30" s="37">
        <f>V12+V20</f>
        <v>2</v>
      </c>
      <c r="W30" s="20">
        <f t="shared" ref="W30" si="36">IF(L30=0,0,(V30/L30))</f>
        <v>0.66666666666666663</v>
      </c>
      <c r="X30" s="37">
        <f t="shared" ref="X30" si="37">T30+V30</f>
        <v>7</v>
      </c>
      <c r="Y30" s="20">
        <f t="shared" ref="Y30" si="38">IF(M30=0,0,(X30/M30))</f>
        <v>0.63636363636363635</v>
      </c>
      <c r="Z30" s="58"/>
      <c r="AA30" s="58"/>
    </row>
    <row r="31" spans="1:27" ht="23.25" customHeight="1" x14ac:dyDescent="0.25">
      <c r="A31" s="70"/>
      <c r="B31" s="70"/>
      <c r="C31" s="71" t="s">
        <v>6</v>
      </c>
      <c r="D31" s="71"/>
      <c r="E31" s="71"/>
      <c r="F31" s="71"/>
      <c r="G31" s="71"/>
      <c r="H31" s="71"/>
      <c r="I31" s="71"/>
      <c r="J31" s="71"/>
      <c r="K31" s="21">
        <f>SUM(K29:K30)</f>
        <v>12</v>
      </c>
      <c r="L31" s="21">
        <f>SUM(L29:L30)</f>
        <v>5</v>
      </c>
      <c r="M31" s="21">
        <f>SUM(M29:M30)</f>
        <v>17</v>
      </c>
      <c r="N31" s="21">
        <f>SUM(N29:N30)</f>
        <v>5</v>
      </c>
      <c r="O31" s="20">
        <f t="shared" ref="O31" si="39">IF(K31=0,0,(N31/K31))</f>
        <v>0.41666666666666669</v>
      </c>
      <c r="P31" s="21">
        <f>SUM(P29:P30)</f>
        <v>2</v>
      </c>
      <c r="Q31" s="20">
        <f t="shared" ref="Q31" si="40">IF(L31=0,0,(P31/L31))</f>
        <v>0.4</v>
      </c>
      <c r="R31" s="21">
        <f>SUM(R29:R30)</f>
        <v>7</v>
      </c>
      <c r="S31" s="20">
        <f t="shared" ref="S31" si="41">IF(M31=0,0,(R31/M31))</f>
        <v>0.41176470588235292</v>
      </c>
      <c r="T31" s="21">
        <f>SUM(T29:T30)</f>
        <v>7</v>
      </c>
      <c r="U31" s="20">
        <f t="shared" ref="U31" si="42">IF(K31=0,0,(T31/K31))</f>
        <v>0.58333333333333337</v>
      </c>
      <c r="V31" s="21">
        <f>SUM(V29:V30)</f>
        <v>3</v>
      </c>
      <c r="W31" s="20">
        <f t="shared" ref="W31" si="43">IF(L31=0,0,(V31/L31))</f>
        <v>0.6</v>
      </c>
      <c r="X31" s="21">
        <f>SUM(X29:X30)</f>
        <v>10</v>
      </c>
      <c r="Y31" s="20">
        <f t="shared" ref="Y31" si="44">IF(M31=0,0,(X31/M31))</f>
        <v>0.58823529411764708</v>
      </c>
    </row>
  </sheetData>
  <mergeCells count="39">
    <mergeCell ref="A30:B30"/>
    <mergeCell ref="C30:J30"/>
    <mergeCell ref="A29:B29"/>
    <mergeCell ref="C29:J29"/>
    <mergeCell ref="A19:B19"/>
    <mergeCell ref="C19:J19"/>
    <mergeCell ref="A21:B21"/>
    <mergeCell ref="A26:B28"/>
    <mergeCell ref="A20:B20"/>
    <mergeCell ref="C20:J20"/>
    <mergeCell ref="C11:J11"/>
    <mergeCell ref="C31:J31"/>
    <mergeCell ref="O7:X7"/>
    <mergeCell ref="N15:X15"/>
    <mergeCell ref="O25:X25"/>
    <mergeCell ref="T26:Y27"/>
    <mergeCell ref="C21:J21"/>
    <mergeCell ref="K16:M17"/>
    <mergeCell ref="C26:J28"/>
    <mergeCell ref="K26:M27"/>
    <mergeCell ref="C12:J12"/>
    <mergeCell ref="N16:S17"/>
    <mergeCell ref="T16:Y17"/>
    <mergeCell ref="A12:B12"/>
    <mergeCell ref="A31:B31"/>
    <mergeCell ref="A2:Y2"/>
    <mergeCell ref="T8:Y9"/>
    <mergeCell ref="N8:S9"/>
    <mergeCell ref="K8:M9"/>
    <mergeCell ref="A8:B10"/>
    <mergeCell ref="C8:J10"/>
    <mergeCell ref="A11:B11"/>
    <mergeCell ref="A13:B13"/>
    <mergeCell ref="A16:B18"/>
    <mergeCell ref="C16:J18"/>
    <mergeCell ref="N26:S27"/>
    <mergeCell ref="A6:F6"/>
    <mergeCell ref="J6:K6"/>
    <mergeCell ref="C13:J13"/>
  </mergeCells>
  <printOptions horizontalCentered="1"/>
  <pageMargins left="0.39370078740157483" right="0.39370078740157483" top="0.31496062992125984" bottom="0.19685039370078741" header="0" footer="0"/>
  <pageSetup paperSize="9" scale="94" orientation="landscape" r:id="rId1"/>
  <ignoredErrors>
    <ignoredError sqref="U29 S31 Q31 O29 M29 W31 U31 O3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48"/>
  <sheetViews>
    <sheetView topLeftCell="B28" zoomScale="130" zoomScaleNormal="130" workbookViewId="0">
      <selection activeCell="I32" sqref="I32:I33"/>
    </sheetView>
  </sheetViews>
  <sheetFormatPr defaultRowHeight="15" x14ac:dyDescent="0.25"/>
  <cols>
    <col min="1" max="1" width="9.140625" style="1"/>
    <col min="2" max="2" width="30.7109375" style="1" customWidth="1"/>
    <col min="3" max="5" width="14.5703125" style="1" customWidth="1"/>
    <col min="6" max="6" width="14.85546875" style="1" customWidth="1"/>
    <col min="7" max="9" width="14.28515625" style="1" customWidth="1"/>
    <col min="10" max="16384" width="9.140625" style="1"/>
  </cols>
  <sheetData>
    <row r="3" spans="1:25" ht="30" customHeight="1" x14ac:dyDescent="0.25">
      <c r="A3" s="68" t="s">
        <v>84</v>
      </c>
      <c r="B3" s="68"/>
      <c r="C3" s="68"/>
      <c r="D3" s="68"/>
      <c r="E3" s="68"/>
      <c r="F3" s="68"/>
      <c r="G3" s="68"/>
      <c r="H3" s="68"/>
      <c r="I3" s="68"/>
      <c r="J3" s="68"/>
    </row>
    <row r="4" spans="1:25" ht="15" customHeight="1" x14ac:dyDescent="0.25"/>
    <row r="5" spans="1:25" ht="15" customHeight="1" x14ac:dyDescent="0.25">
      <c r="A5" s="33" t="str">
        <f>'4a'!A5:B5</f>
        <v>Operador:</v>
      </c>
      <c r="B5" s="40" t="str">
        <f>IF('4a'!C5="","",'4a'!C5)</f>
        <v/>
      </c>
      <c r="C5" s="18"/>
      <c r="D5" s="36" t="str">
        <f>'4a'!J5</f>
        <v>Código SIGO:</v>
      </c>
      <c r="E5" s="40">
        <f>IF('4a'!K5="","",'4a'!K5)</f>
        <v>594</v>
      </c>
      <c r="F5" s="18"/>
      <c r="G5" s="3" t="str">
        <f>'4a'!V5</f>
        <v>Concelho:</v>
      </c>
      <c r="H5" s="40" t="str">
        <f>IF('4a'!X5="","",'4a'!X5)</f>
        <v>Amadora</v>
      </c>
      <c r="I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X5" s="18"/>
      <c r="Y5" s="18"/>
    </row>
    <row r="6" spans="1:25" x14ac:dyDescent="0.25">
      <c r="A6" s="3" t="str">
        <f>'4a'!A6:F6</f>
        <v>Ciclo de Formação: 2017-2020</v>
      </c>
      <c r="B6" s="3"/>
      <c r="C6" s="3"/>
      <c r="D6" s="3" t="s">
        <v>7</v>
      </c>
      <c r="E6" s="54">
        <f>IF('4a'!L6="","",'4a'!L6)</f>
        <v>44743</v>
      </c>
      <c r="F6" s="3"/>
      <c r="G6" s="3"/>
      <c r="H6" s="17"/>
      <c r="I6" s="10"/>
      <c r="L6" s="17"/>
      <c r="M6" s="17"/>
      <c r="N6" s="17"/>
      <c r="O6" s="17"/>
      <c r="P6" s="17"/>
      <c r="Q6" s="17"/>
      <c r="R6" s="17"/>
      <c r="S6" s="10"/>
      <c r="T6" s="10"/>
      <c r="U6" s="10"/>
      <c r="V6" s="10"/>
      <c r="W6" s="10"/>
      <c r="X6" s="10"/>
      <c r="Y6" s="10"/>
    </row>
    <row r="7" spans="1:25" ht="15" customHeight="1" x14ac:dyDescent="0.25">
      <c r="E7" s="3"/>
      <c r="F7" s="3"/>
      <c r="H7" s="3"/>
      <c r="I7" s="3"/>
      <c r="J7" s="3"/>
      <c r="K7" s="3"/>
      <c r="L7" s="3"/>
    </row>
    <row r="8" spans="1:25" ht="15" customHeight="1" x14ac:dyDescent="0.25">
      <c r="B8" s="16" t="s">
        <v>60</v>
      </c>
      <c r="E8" s="3"/>
      <c r="F8" s="3"/>
      <c r="H8" s="3"/>
      <c r="I8" s="3"/>
      <c r="J8" s="3"/>
      <c r="K8" s="3"/>
      <c r="L8" s="3"/>
    </row>
    <row r="9" spans="1:25" ht="11.25" customHeight="1" x14ac:dyDescent="0.25">
      <c r="C9" s="2"/>
      <c r="D9" s="2"/>
      <c r="E9" s="99" t="s">
        <v>57</v>
      </c>
      <c r="F9" s="99"/>
      <c r="G9" s="99"/>
      <c r="H9" s="100"/>
      <c r="I9" s="15">
        <v>1</v>
      </c>
    </row>
    <row r="10" spans="1:25" x14ac:dyDescent="0.25">
      <c r="B10" s="97" t="s">
        <v>56</v>
      </c>
      <c r="C10" s="79" t="s">
        <v>55</v>
      </c>
      <c r="D10" s="79"/>
      <c r="E10" s="79"/>
      <c r="F10" s="79"/>
      <c r="G10" s="69" t="s">
        <v>54</v>
      </c>
      <c r="H10" s="69" t="s">
        <v>53</v>
      </c>
      <c r="I10" s="69" t="s">
        <v>52</v>
      </c>
    </row>
    <row r="11" spans="1:25" ht="67.5" customHeight="1" x14ac:dyDescent="0.25">
      <c r="B11" s="98"/>
      <c r="C11" s="6" t="s">
        <v>51</v>
      </c>
      <c r="D11" s="6" t="s">
        <v>50</v>
      </c>
      <c r="E11" s="6" t="s">
        <v>49</v>
      </c>
      <c r="F11" s="6" t="s">
        <v>48</v>
      </c>
      <c r="G11" s="69"/>
      <c r="H11" s="69"/>
      <c r="I11" s="69"/>
    </row>
    <row r="12" spans="1:25" ht="33.75" customHeight="1" x14ac:dyDescent="0.25">
      <c r="B12" s="14" t="s">
        <v>47</v>
      </c>
      <c r="C12" s="7">
        <v>0</v>
      </c>
      <c r="D12" s="7">
        <v>0</v>
      </c>
      <c r="E12" s="28">
        <v>1</v>
      </c>
      <c r="F12" s="28">
        <v>0</v>
      </c>
      <c r="G12" s="21">
        <f>SUM(C12+D12+E12+F12)</f>
        <v>1</v>
      </c>
      <c r="H12" s="25">
        <f>IF(G12=0,0,(ROUND(((E12+F12)/G12),2)))</f>
        <v>1</v>
      </c>
      <c r="I12" s="21">
        <f>IF(E12+F12=0,0,ROUND(((E12*3+F12*4)/(E12+F12)),2))</f>
        <v>3</v>
      </c>
    </row>
    <row r="13" spans="1:25" ht="33.75" customHeight="1" x14ac:dyDescent="0.25">
      <c r="B13" s="63" t="s">
        <v>46</v>
      </c>
      <c r="C13" s="7">
        <v>0</v>
      </c>
      <c r="D13" s="7">
        <v>0</v>
      </c>
      <c r="E13" s="28">
        <v>1</v>
      </c>
      <c r="F13" s="28">
        <v>0</v>
      </c>
      <c r="G13" s="21">
        <f t="shared" ref="G13:G17" si="0">SUM(C13+D13+E13+F13)</f>
        <v>1</v>
      </c>
      <c r="H13" s="25">
        <f t="shared" ref="H13:H17" si="1">IF(G13=0,0,(ROUND(((E13+F13)/G13),2)))</f>
        <v>1</v>
      </c>
      <c r="I13" s="37">
        <f t="shared" ref="I13:I17" si="2">IF(E13+F13=0,0,ROUND(((E13*3+F13*4)/(E13+F13)),2))</f>
        <v>3</v>
      </c>
    </row>
    <row r="14" spans="1:25" ht="33.75" customHeight="1" x14ac:dyDescent="0.25">
      <c r="B14" s="13" t="s">
        <v>45</v>
      </c>
      <c r="C14" s="7">
        <v>0</v>
      </c>
      <c r="D14" s="7">
        <v>0</v>
      </c>
      <c r="E14" s="28">
        <v>0</v>
      </c>
      <c r="F14" s="28">
        <v>1</v>
      </c>
      <c r="G14" s="21">
        <f t="shared" si="0"/>
        <v>1</v>
      </c>
      <c r="H14" s="25">
        <f t="shared" si="1"/>
        <v>1</v>
      </c>
      <c r="I14" s="37">
        <f t="shared" si="2"/>
        <v>4</v>
      </c>
    </row>
    <row r="15" spans="1:25" ht="33.75" customHeight="1" x14ac:dyDescent="0.25">
      <c r="B15" s="13" t="s">
        <v>44</v>
      </c>
      <c r="C15" s="7">
        <v>0</v>
      </c>
      <c r="D15" s="7">
        <v>0</v>
      </c>
      <c r="E15" s="28">
        <v>0</v>
      </c>
      <c r="F15" s="28">
        <v>1</v>
      </c>
      <c r="G15" s="21">
        <f t="shared" si="0"/>
        <v>1</v>
      </c>
      <c r="H15" s="25">
        <f t="shared" si="1"/>
        <v>1</v>
      </c>
      <c r="I15" s="37">
        <f t="shared" si="2"/>
        <v>4</v>
      </c>
    </row>
    <row r="16" spans="1:25" ht="33.75" customHeight="1" x14ac:dyDescent="0.25">
      <c r="B16" s="13" t="s">
        <v>43</v>
      </c>
      <c r="C16" s="7">
        <v>0</v>
      </c>
      <c r="D16" s="7">
        <v>0</v>
      </c>
      <c r="E16" s="28">
        <v>0</v>
      </c>
      <c r="F16" s="28">
        <v>1</v>
      </c>
      <c r="G16" s="21">
        <f t="shared" si="0"/>
        <v>1</v>
      </c>
      <c r="H16" s="25">
        <f t="shared" si="1"/>
        <v>1</v>
      </c>
      <c r="I16" s="37">
        <f t="shared" si="2"/>
        <v>4</v>
      </c>
    </row>
    <row r="17" spans="2:9" ht="33.75" customHeight="1" x14ac:dyDescent="0.25">
      <c r="B17" s="8" t="s">
        <v>42</v>
      </c>
      <c r="C17" s="21">
        <f>SUM(C12:C16)</f>
        <v>0</v>
      </c>
      <c r="D17" s="21">
        <f>SUM(D12:D16)</f>
        <v>0</v>
      </c>
      <c r="E17" s="21">
        <f>SUM(E12:E16)</f>
        <v>2</v>
      </c>
      <c r="F17" s="21">
        <f>SUM(F12:F16)</f>
        <v>3</v>
      </c>
      <c r="G17" s="21">
        <f t="shared" si="0"/>
        <v>5</v>
      </c>
      <c r="H17" s="25">
        <f t="shared" si="1"/>
        <v>1</v>
      </c>
      <c r="I17" s="37">
        <f t="shared" si="2"/>
        <v>3.6</v>
      </c>
    </row>
    <row r="18" spans="2:9" x14ac:dyDescent="0.25">
      <c r="B18" s="2"/>
      <c r="C18" s="2"/>
      <c r="D18" s="2"/>
      <c r="E18" s="2"/>
      <c r="F18" s="2"/>
      <c r="G18" s="2"/>
      <c r="H18" s="2"/>
      <c r="I18" s="2"/>
    </row>
    <row r="19" spans="2:9" x14ac:dyDescent="0.25">
      <c r="B19" s="16" t="s">
        <v>59</v>
      </c>
      <c r="C19" s="2"/>
      <c r="D19" s="2"/>
      <c r="E19" s="2"/>
      <c r="F19" s="2"/>
      <c r="G19" s="2"/>
      <c r="H19" s="2"/>
      <c r="I19" s="2"/>
    </row>
    <row r="20" spans="2:9" ht="15" customHeight="1" x14ac:dyDescent="0.25">
      <c r="C20" s="2"/>
      <c r="D20" s="2"/>
      <c r="E20" s="99" t="s">
        <v>57</v>
      </c>
      <c r="F20" s="99"/>
      <c r="G20" s="99"/>
      <c r="H20" s="100"/>
      <c r="I20" s="15">
        <v>1</v>
      </c>
    </row>
    <row r="21" spans="2:9" x14ac:dyDescent="0.25">
      <c r="B21" s="97" t="s">
        <v>56</v>
      </c>
      <c r="C21" s="79" t="s">
        <v>55</v>
      </c>
      <c r="D21" s="79"/>
      <c r="E21" s="79"/>
      <c r="F21" s="79"/>
      <c r="G21" s="69" t="s">
        <v>54</v>
      </c>
      <c r="H21" s="69" t="s">
        <v>53</v>
      </c>
      <c r="I21" s="69" t="s">
        <v>52</v>
      </c>
    </row>
    <row r="22" spans="2:9" ht="67.5" customHeight="1" x14ac:dyDescent="0.25">
      <c r="B22" s="98"/>
      <c r="C22" s="6" t="s">
        <v>51</v>
      </c>
      <c r="D22" s="6" t="s">
        <v>50</v>
      </c>
      <c r="E22" s="6" t="s">
        <v>49</v>
      </c>
      <c r="F22" s="6" t="s">
        <v>48</v>
      </c>
      <c r="G22" s="69"/>
      <c r="H22" s="69"/>
      <c r="I22" s="69"/>
    </row>
    <row r="23" spans="2:9" ht="33.75" customHeight="1" x14ac:dyDescent="0.25">
      <c r="B23" s="14" t="s">
        <v>47</v>
      </c>
      <c r="C23" s="7">
        <v>0</v>
      </c>
      <c r="D23" s="28">
        <v>0</v>
      </c>
      <c r="E23" s="28">
        <v>1</v>
      </c>
      <c r="F23" s="28">
        <v>0</v>
      </c>
      <c r="G23" s="21">
        <f t="shared" ref="G23:G28" si="3">SUM(C23:F23)</f>
        <v>1</v>
      </c>
      <c r="H23" s="25">
        <f>IF(G23=0,0,(ROUND(((E23+F23)/G23),2)))</f>
        <v>1</v>
      </c>
      <c r="I23" s="37">
        <f>IF(E23+F23=0,0,ROUND(((E23*3+F23*4)/(E23+F23)),2))</f>
        <v>3</v>
      </c>
    </row>
    <row r="24" spans="2:9" ht="33.75" customHeight="1" x14ac:dyDescent="0.25">
      <c r="B24" s="13" t="s">
        <v>46</v>
      </c>
      <c r="C24" s="7">
        <v>0</v>
      </c>
      <c r="D24" s="28">
        <v>0</v>
      </c>
      <c r="E24" s="28">
        <v>0</v>
      </c>
      <c r="F24" s="28">
        <v>1</v>
      </c>
      <c r="G24" s="21">
        <f t="shared" si="3"/>
        <v>1</v>
      </c>
      <c r="H24" s="25">
        <f t="shared" ref="H24:H27" si="4">IF(G24=0,0,(ROUND(((E24+F24)/G24),2)))</f>
        <v>1</v>
      </c>
      <c r="I24" s="37">
        <f t="shared" ref="I24:I27" si="5">IF(E24+F24=0,0,ROUND(((E24*3+F24*4)/(E24+F24)),2))</f>
        <v>4</v>
      </c>
    </row>
    <row r="25" spans="2:9" ht="33.75" customHeight="1" x14ac:dyDescent="0.25">
      <c r="B25" s="13" t="s">
        <v>45</v>
      </c>
      <c r="C25" s="7">
        <v>0</v>
      </c>
      <c r="D25" s="28">
        <v>0</v>
      </c>
      <c r="E25" s="28">
        <v>1</v>
      </c>
      <c r="F25" s="28">
        <v>0</v>
      </c>
      <c r="G25" s="21">
        <f t="shared" si="3"/>
        <v>1</v>
      </c>
      <c r="H25" s="25">
        <f t="shared" si="4"/>
        <v>1</v>
      </c>
      <c r="I25" s="37">
        <f t="shared" si="5"/>
        <v>3</v>
      </c>
    </row>
    <row r="26" spans="2:9" ht="33.75" customHeight="1" x14ac:dyDescent="0.25">
      <c r="B26" s="13" t="s">
        <v>44</v>
      </c>
      <c r="C26" s="7">
        <v>0</v>
      </c>
      <c r="D26" s="28">
        <v>0</v>
      </c>
      <c r="E26" s="28">
        <v>0</v>
      </c>
      <c r="F26" s="28">
        <v>1</v>
      </c>
      <c r="G26" s="21">
        <f t="shared" si="3"/>
        <v>1</v>
      </c>
      <c r="H26" s="25">
        <f t="shared" si="4"/>
        <v>1</v>
      </c>
      <c r="I26" s="37">
        <f t="shared" si="5"/>
        <v>4</v>
      </c>
    </row>
    <row r="27" spans="2:9" ht="33.75" customHeight="1" x14ac:dyDescent="0.25">
      <c r="B27" s="13" t="s">
        <v>43</v>
      </c>
      <c r="C27" s="7">
        <v>0</v>
      </c>
      <c r="D27" s="28">
        <v>0</v>
      </c>
      <c r="E27" s="28">
        <v>0</v>
      </c>
      <c r="F27" s="28">
        <v>1</v>
      </c>
      <c r="G27" s="21">
        <f t="shared" si="3"/>
        <v>1</v>
      </c>
      <c r="H27" s="25">
        <f t="shared" si="4"/>
        <v>1</v>
      </c>
      <c r="I27" s="37">
        <f t="shared" si="5"/>
        <v>4</v>
      </c>
    </row>
    <row r="28" spans="2:9" ht="33.75" customHeight="1" x14ac:dyDescent="0.25">
      <c r="B28" s="8" t="s">
        <v>42</v>
      </c>
      <c r="C28" s="21">
        <f>SUM(C23:C27)</f>
        <v>0</v>
      </c>
      <c r="D28" s="21">
        <f>SUM(D23:D27)</f>
        <v>0</v>
      </c>
      <c r="E28" s="21">
        <f>SUM(E23:E27)</f>
        <v>2</v>
      </c>
      <c r="F28" s="21">
        <f>SUM(F23:F27)</f>
        <v>3</v>
      </c>
      <c r="G28" s="21">
        <f t="shared" si="3"/>
        <v>5</v>
      </c>
      <c r="H28" s="25">
        <f>IF(G28=0,0,(ROUND(((E28+F28)/G28),2)))</f>
        <v>1</v>
      </c>
      <c r="I28" s="37">
        <f>IF(E28+F28=0,0,ROUND(((E28*3+F28*4)/(E28+F28)),2))</f>
        <v>3.6</v>
      </c>
    </row>
    <row r="29" spans="2:9" x14ac:dyDescent="0.25">
      <c r="B29" s="101"/>
      <c r="C29" s="101"/>
      <c r="D29" s="101"/>
      <c r="E29" s="101"/>
      <c r="F29" s="101"/>
      <c r="G29" s="101"/>
      <c r="H29" s="101"/>
      <c r="I29" s="101"/>
    </row>
    <row r="30" spans="2:9" x14ac:dyDescent="0.25">
      <c r="B30" s="16" t="s">
        <v>58</v>
      </c>
      <c r="C30" s="9"/>
      <c r="D30" s="9"/>
      <c r="E30" s="9"/>
      <c r="F30" s="9"/>
      <c r="G30" s="9"/>
      <c r="H30" s="9"/>
      <c r="I30" s="9"/>
    </row>
    <row r="31" spans="2:9" ht="15" customHeight="1" x14ac:dyDescent="0.25">
      <c r="C31" s="2"/>
      <c r="D31" s="2"/>
      <c r="E31" s="99" t="s">
        <v>57</v>
      </c>
      <c r="F31" s="99"/>
      <c r="G31" s="99"/>
      <c r="H31" s="100"/>
      <c r="I31" s="15">
        <v>2</v>
      </c>
    </row>
    <row r="32" spans="2:9" ht="15" customHeight="1" x14ac:dyDescent="0.25">
      <c r="B32" s="97" t="s">
        <v>56</v>
      </c>
      <c r="C32" s="102" t="s">
        <v>55</v>
      </c>
      <c r="D32" s="103"/>
      <c r="E32" s="103"/>
      <c r="F32" s="103"/>
      <c r="G32" s="104" t="s">
        <v>54</v>
      </c>
      <c r="H32" s="104" t="s">
        <v>53</v>
      </c>
      <c r="I32" s="104" t="s">
        <v>52</v>
      </c>
    </row>
    <row r="33" spans="2:9" ht="67.5" customHeight="1" x14ac:dyDescent="0.25">
      <c r="B33" s="98"/>
      <c r="C33" s="6" t="s">
        <v>51</v>
      </c>
      <c r="D33" s="6" t="s">
        <v>50</v>
      </c>
      <c r="E33" s="6" t="s">
        <v>49</v>
      </c>
      <c r="F33" s="6" t="s">
        <v>48</v>
      </c>
      <c r="G33" s="105"/>
      <c r="H33" s="105"/>
      <c r="I33" s="105"/>
    </row>
    <row r="34" spans="2:9" ht="30" customHeight="1" x14ac:dyDescent="0.25">
      <c r="B34" s="14" t="s">
        <v>47</v>
      </c>
      <c r="C34" s="29">
        <f t="shared" ref="C34:F38" si="6">C12+C23</f>
        <v>0</v>
      </c>
      <c r="D34" s="29">
        <f t="shared" si="6"/>
        <v>0</v>
      </c>
      <c r="E34" s="29">
        <f t="shared" si="6"/>
        <v>2</v>
      </c>
      <c r="F34" s="29">
        <f t="shared" si="6"/>
        <v>0</v>
      </c>
      <c r="G34" s="29">
        <f t="shared" ref="G34:G39" si="7">SUM(C34:F34)</f>
        <v>2</v>
      </c>
      <c r="H34" s="25">
        <f>IF(G34=0,0,(ROUND(((E34+F34)/G34),2)))</f>
        <v>1</v>
      </c>
      <c r="I34" s="37">
        <f>IF(E34+F34=0,0,ROUND(((E34*3+F34*4)/(E34+F34)),2))</f>
        <v>3</v>
      </c>
    </row>
    <row r="35" spans="2:9" ht="30" customHeight="1" x14ac:dyDescent="0.25">
      <c r="B35" s="13" t="s">
        <v>46</v>
      </c>
      <c r="C35" s="29">
        <f t="shared" si="6"/>
        <v>0</v>
      </c>
      <c r="D35" s="29">
        <f t="shared" si="6"/>
        <v>0</v>
      </c>
      <c r="E35" s="29">
        <f t="shared" si="6"/>
        <v>1</v>
      </c>
      <c r="F35" s="29">
        <f t="shared" si="6"/>
        <v>1</v>
      </c>
      <c r="G35" s="29">
        <f t="shared" si="7"/>
        <v>2</v>
      </c>
      <c r="H35" s="25">
        <f t="shared" ref="H35:H39" si="8">IF(G35=0,0,(ROUND(((E35+F35)/G35),2)))</f>
        <v>1</v>
      </c>
      <c r="I35" s="37">
        <f t="shared" ref="I35:I39" si="9">IF(E35+F35=0,0,ROUND(((E35*3+F35*4)/(E35+F35)),2))</f>
        <v>3.5</v>
      </c>
    </row>
    <row r="36" spans="2:9" ht="30" customHeight="1" x14ac:dyDescent="0.25">
      <c r="B36" s="13" t="s">
        <v>45</v>
      </c>
      <c r="C36" s="29">
        <f t="shared" si="6"/>
        <v>0</v>
      </c>
      <c r="D36" s="29">
        <f t="shared" si="6"/>
        <v>0</v>
      </c>
      <c r="E36" s="29">
        <f t="shared" si="6"/>
        <v>1</v>
      </c>
      <c r="F36" s="29">
        <f t="shared" si="6"/>
        <v>1</v>
      </c>
      <c r="G36" s="29">
        <f t="shared" si="7"/>
        <v>2</v>
      </c>
      <c r="H36" s="25">
        <f t="shared" si="8"/>
        <v>1</v>
      </c>
      <c r="I36" s="37">
        <f t="shared" si="9"/>
        <v>3.5</v>
      </c>
    </row>
    <row r="37" spans="2:9" ht="30" customHeight="1" x14ac:dyDescent="0.25">
      <c r="B37" s="13" t="s">
        <v>44</v>
      </c>
      <c r="C37" s="29">
        <f t="shared" si="6"/>
        <v>0</v>
      </c>
      <c r="D37" s="29">
        <f t="shared" si="6"/>
        <v>0</v>
      </c>
      <c r="E37" s="29">
        <f t="shared" si="6"/>
        <v>0</v>
      </c>
      <c r="F37" s="29">
        <f t="shared" si="6"/>
        <v>2</v>
      </c>
      <c r="G37" s="29">
        <f t="shared" si="7"/>
        <v>2</v>
      </c>
      <c r="H37" s="25">
        <f t="shared" si="8"/>
        <v>1</v>
      </c>
      <c r="I37" s="37">
        <f t="shared" si="9"/>
        <v>4</v>
      </c>
    </row>
    <row r="38" spans="2:9" ht="30" customHeight="1" x14ac:dyDescent="0.25">
      <c r="B38" s="13" t="s">
        <v>43</v>
      </c>
      <c r="C38" s="29">
        <f t="shared" si="6"/>
        <v>0</v>
      </c>
      <c r="D38" s="29">
        <f t="shared" si="6"/>
        <v>0</v>
      </c>
      <c r="E38" s="29">
        <f t="shared" si="6"/>
        <v>0</v>
      </c>
      <c r="F38" s="29">
        <f t="shared" si="6"/>
        <v>2</v>
      </c>
      <c r="G38" s="29">
        <f t="shared" si="7"/>
        <v>2</v>
      </c>
      <c r="H38" s="25">
        <f t="shared" si="8"/>
        <v>1</v>
      </c>
      <c r="I38" s="37">
        <f t="shared" si="9"/>
        <v>4</v>
      </c>
    </row>
    <row r="39" spans="2:9" ht="29.25" customHeight="1" x14ac:dyDescent="0.25">
      <c r="B39" s="8" t="s">
        <v>42</v>
      </c>
      <c r="C39" s="29">
        <f>SUM(C34:C38)</f>
        <v>0</v>
      </c>
      <c r="D39" s="29">
        <f>SUM(D34:D38)</f>
        <v>0</v>
      </c>
      <c r="E39" s="29">
        <f>SUM(E34:E38)</f>
        <v>4</v>
      </c>
      <c r="F39" s="29">
        <f>SUM(F34:F38)</f>
        <v>6</v>
      </c>
      <c r="G39" s="29">
        <f t="shared" si="7"/>
        <v>10</v>
      </c>
      <c r="H39" s="25">
        <f t="shared" si="8"/>
        <v>1</v>
      </c>
      <c r="I39" s="43">
        <f t="shared" si="9"/>
        <v>3.6</v>
      </c>
    </row>
    <row r="48" spans="2:9" ht="31.5" customHeight="1" x14ac:dyDescent="0.25"/>
  </sheetData>
  <mergeCells count="20">
    <mergeCell ref="B29:I29"/>
    <mergeCell ref="C32:F32"/>
    <mergeCell ref="G32:G33"/>
    <mergeCell ref="H32:H33"/>
    <mergeCell ref="I32:I33"/>
    <mergeCell ref="B32:B33"/>
    <mergeCell ref="E31:H31"/>
    <mergeCell ref="A3:J3"/>
    <mergeCell ref="B10:B11"/>
    <mergeCell ref="B21:B22"/>
    <mergeCell ref="G21:G22"/>
    <mergeCell ref="H21:H22"/>
    <mergeCell ref="I21:I22"/>
    <mergeCell ref="E9:H9"/>
    <mergeCell ref="E20:H20"/>
    <mergeCell ref="I10:I11"/>
    <mergeCell ref="H10:H11"/>
    <mergeCell ref="G10:G11"/>
    <mergeCell ref="C10:F10"/>
    <mergeCell ref="C21:F21"/>
  </mergeCells>
  <printOptions horizontalCentered="1"/>
  <pageMargins left="0.39370078740157483" right="0.39370078740157483" top="0.31496062992125984" bottom="0.1968503937007874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48"/>
  <sheetViews>
    <sheetView topLeftCell="A5" workbookViewId="0">
      <selection activeCell="B8" sqref="B8"/>
    </sheetView>
  </sheetViews>
  <sheetFormatPr defaultRowHeight="15" x14ac:dyDescent="0.25"/>
  <cols>
    <col min="1" max="1" width="9.140625" style="1"/>
    <col min="2" max="2" width="30.7109375" style="1" customWidth="1"/>
    <col min="3" max="5" width="14.5703125" style="1" customWidth="1"/>
    <col min="6" max="6" width="14.85546875" style="1" customWidth="1"/>
    <col min="7" max="9" width="14.28515625" style="1" customWidth="1"/>
    <col min="10" max="16384" width="9.140625" style="1"/>
  </cols>
  <sheetData>
    <row r="3" spans="1:25" ht="30" customHeight="1" x14ac:dyDescent="0.25">
      <c r="A3" s="68" t="s">
        <v>66</v>
      </c>
      <c r="B3" s="68"/>
      <c r="C3" s="68"/>
      <c r="D3" s="68"/>
      <c r="E3" s="68"/>
      <c r="F3" s="68"/>
      <c r="G3" s="68"/>
      <c r="H3" s="68"/>
      <c r="I3" s="68"/>
      <c r="J3" s="68"/>
    </row>
    <row r="4" spans="1:25" ht="15" customHeight="1" x14ac:dyDescent="0.25"/>
    <row r="5" spans="1:25" ht="15" customHeight="1" x14ac:dyDescent="0.25">
      <c r="A5" s="33" t="str">
        <f>'4a'!A5:B5</f>
        <v>Operador:</v>
      </c>
      <c r="B5" s="40" t="str">
        <f>IF('4a'!C5="","",'4a'!C5)</f>
        <v/>
      </c>
      <c r="C5" s="18"/>
      <c r="D5" s="36" t="str">
        <f>'4a'!J5</f>
        <v>Código SIGO:</v>
      </c>
      <c r="E5" s="65">
        <f>IF('4a'!K5="","",'4a'!K5)</f>
        <v>594</v>
      </c>
      <c r="F5" s="18"/>
      <c r="G5" s="3" t="str">
        <f>'4a'!V5</f>
        <v>Concelho:</v>
      </c>
      <c r="H5" s="40" t="str">
        <f>IF('4a'!X5="","",'4a'!X5)</f>
        <v>Amadora</v>
      </c>
      <c r="I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X5" s="18"/>
      <c r="Y5" s="18"/>
    </row>
    <row r="6" spans="1:25" x14ac:dyDescent="0.25">
      <c r="A6" s="3" t="str">
        <f>'4a'!A6:F6</f>
        <v>Ciclo de Formação: 2017-2020</v>
      </c>
      <c r="B6" s="3"/>
      <c r="C6" s="3"/>
      <c r="D6" s="3" t="s">
        <v>7</v>
      </c>
      <c r="E6" s="54">
        <f>IF('4a'!L6="","",'4a'!L6)</f>
        <v>44743</v>
      </c>
      <c r="F6" s="3"/>
      <c r="G6" s="3"/>
      <c r="H6" s="17"/>
      <c r="I6" s="36"/>
      <c r="L6" s="17"/>
      <c r="M6" s="17"/>
      <c r="N6" s="17"/>
      <c r="O6" s="17"/>
      <c r="P6" s="17"/>
      <c r="Q6" s="17"/>
      <c r="R6" s="17"/>
      <c r="S6" s="36"/>
      <c r="T6" s="36"/>
      <c r="U6" s="36"/>
      <c r="V6" s="36"/>
      <c r="W6" s="36"/>
      <c r="X6" s="36"/>
      <c r="Y6" s="36"/>
    </row>
    <row r="7" spans="1:25" ht="15" customHeight="1" x14ac:dyDescent="0.25">
      <c r="E7" s="3"/>
      <c r="F7" s="3"/>
      <c r="H7" s="3"/>
      <c r="I7" s="3"/>
      <c r="J7" s="3"/>
      <c r="K7" s="3"/>
      <c r="L7" s="3"/>
    </row>
    <row r="8" spans="1:25" ht="15" customHeight="1" x14ac:dyDescent="0.25">
      <c r="B8" s="16" t="s">
        <v>60</v>
      </c>
      <c r="E8" s="3"/>
      <c r="F8" s="3"/>
      <c r="H8" s="3"/>
      <c r="I8" s="3"/>
      <c r="J8" s="3"/>
      <c r="K8" s="3"/>
      <c r="L8" s="3"/>
    </row>
    <row r="9" spans="1:25" ht="11.25" customHeight="1" x14ac:dyDescent="0.25">
      <c r="C9" s="2"/>
      <c r="D9" s="2"/>
      <c r="E9" s="99" t="s">
        <v>57</v>
      </c>
      <c r="F9" s="99"/>
      <c r="G9" s="99"/>
      <c r="H9" s="100"/>
      <c r="I9" s="15">
        <v>4</v>
      </c>
    </row>
    <row r="10" spans="1:25" x14ac:dyDescent="0.25">
      <c r="B10" s="97" t="s">
        <v>56</v>
      </c>
      <c r="C10" s="79" t="s">
        <v>55</v>
      </c>
      <c r="D10" s="79"/>
      <c r="E10" s="79"/>
      <c r="F10" s="79"/>
      <c r="G10" s="69" t="s">
        <v>54</v>
      </c>
      <c r="H10" s="69" t="s">
        <v>53</v>
      </c>
      <c r="I10" s="69" t="s">
        <v>52</v>
      </c>
    </row>
    <row r="11" spans="1:25" ht="67.5" customHeight="1" x14ac:dyDescent="0.25">
      <c r="B11" s="98"/>
      <c r="C11" s="6" t="s">
        <v>51</v>
      </c>
      <c r="D11" s="6" t="s">
        <v>50</v>
      </c>
      <c r="E11" s="6" t="s">
        <v>49</v>
      </c>
      <c r="F11" s="6" t="s">
        <v>48</v>
      </c>
      <c r="G11" s="69"/>
      <c r="H11" s="69"/>
      <c r="I11" s="69"/>
    </row>
    <row r="12" spans="1:25" ht="33.75" customHeight="1" x14ac:dyDescent="0.25">
      <c r="B12" s="14" t="s">
        <v>47</v>
      </c>
      <c r="C12" s="28">
        <v>0</v>
      </c>
      <c r="D12" s="28">
        <v>0</v>
      </c>
      <c r="E12" s="28">
        <v>2</v>
      </c>
      <c r="F12" s="28">
        <v>2</v>
      </c>
      <c r="G12" s="37">
        <f>SUM(C12+D12+E12+F12)</f>
        <v>4</v>
      </c>
      <c r="H12" s="25">
        <f>IF(G12=0,0,(ROUND(((E12+F12)/G12),2)))</f>
        <v>1</v>
      </c>
      <c r="I12" s="37">
        <f>IF(E12+F12=0,0,ROUND(((E12*3+F12*4)/(E12+F12)),2))</f>
        <v>3.5</v>
      </c>
    </row>
    <row r="13" spans="1:25" ht="33.75" customHeight="1" x14ac:dyDescent="0.25">
      <c r="B13" s="13" t="s">
        <v>46</v>
      </c>
      <c r="C13" s="28">
        <v>0</v>
      </c>
      <c r="D13" s="28">
        <v>0</v>
      </c>
      <c r="E13" s="28">
        <v>3</v>
      </c>
      <c r="F13" s="28">
        <v>1</v>
      </c>
      <c r="G13" s="37">
        <f t="shared" ref="G13:G17" si="0">SUM(C13+D13+E13+F13)</f>
        <v>4</v>
      </c>
      <c r="H13" s="25">
        <f t="shared" ref="H13:H17" si="1">IF(G13=0,0,(ROUND(((E13+F13)/G13),2)))</f>
        <v>1</v>
      </c>
      <c r="I13" s="37">
        <f t="shared" ref="I13:I17" si="2">IF(E13+F13=0,0,ROUND(((E13*3+F13*4)/(E13+F13)),2))</f>
        <v>3.25</v>
      </c>
    </row>
    <row r="14" spans="1:25" ht="33.75" customHeight="1" x14ac:dyDescent="0.25">
      <c r="B14" s="13" t="s">
        <v>45</v>
      </c>
      <c r="C14" s="28">
        <v>0</v>
      </c>
      <c r="D14" s="28">
        <v>0</v>
      </c>
      <c r="E14" s="28">
        <v>1</v>
      </c>
      <c r="F14" s="28">
        <v>3</v>
      </c>
      <c r="G14" s="37">
        <f t="shared" si="0"/>
        <v>4</v>
      </c>
      <c r="H14" s="25">
        <f t="shared" si="1"/>
        <v>1</v>
      </c>
      <c r="I14" s="37">
        <f t="shared" si="2"/>
        <v>3.75</v>
      </c>
    </row>
    <row r="15" spans="1:25" ht="33.75" customHeight="1" x14ac:dyDescent="0.25">
      <c r="B15" s="13" t="s">
        <v>44</v>
      </c>
      <c r="C15" s="28">
        <v>0</v>
      </c>
      <c r="D15" s="28">
        <v>0</v>
      </c>
      <c r="E15" s="28">
        <v>0</v>
      </c>
      <c r="F15" s="28">
        <v>4</v>
      </c>
      <c r="G15" s="37">
        <f t="shared" si="0"/>
        <v>4</v>
      </c>
      <c r="H15" s="25">
        <f t="shared" si="1"/>
        <v>1</v>
      </c>
      <c r="I15" s="37">
        <f t="shared" si="2"/>
        <v>4</v>
      </c>
    </row>
    <row r="16" spans="1:25" ht="33.75" customHeight="1" x14ac:dyDescent="0.25">
      <c r="B16" s="13" t="s">
        <v>43</v>
      </c>
      <c r="C16" s="28">
        <v>0</v>
      </c>
      <c r="D16" s="28">
        <v>0</v>
      </c>
      <c r="E16" s="28">
        <v>0</v>
      </c>
      <c r="F16" s="28">
        <v>4</v>
      </c>
      <c r="G16" s="37">
        <f t="shared" si="0"/>
        <v>4</v>
      </c>
      <c r="H16" s="25">
        <f t="shared" si="1"/>
        <v>1</v>
      </c>
      <c r="I16" s="37">
        <f t="shared" si="2"/>
        <v>4</v>
      </c>
    </row>
    <row r="17" spans="2:9" ht="33.75" customHeight="1" x14ac:dyDescent="0.25">
      <c r="B17" s="35" t="s">
        <v>42</v>
      </c>
      <c r="C17" s="37">
        <f>SUM(C12:C16)</f>
        <v>0</v>
      </c>
      <c r="D17" s="37">
        <f>SUM(D12:D16)</f>
        <v>0</v>
      </c>
      <c r="E17" s="37">
        <f>SUM(E12:E16)</f>
        <v>6</v>
      </c>
      <c r="F17" s="37">
        <f>SUM(F12:F16)</f>
        <v>14</v>
      </c>
      <c r="G17" s="37">
        <f t="shared" si="0"/>
        <v>20</v>
      </c>
      <c r="H17" s="25">
        <f t="shared" si="1"/>
        <v>1</v>
      </c>
      <c r="I17" s="37">
        <f t="shared" si="2"/>
        <v>3.7</v>
      </c>
    </row>
    <row r="18" spans="2:9" x14ac:dyDescent="0.25">
      <c r="B18" s="2"/>
      <c r="C18" s="2"/>
      <c r="D18" s="2"/>
      <c r="E18" s="2"/>
      <c r="F18" s="2"/>
      <c r="G18" s="2"/>
      <c r="H18" s="2"/>
      <c r="I18" s="2"/>
    </row>
    <row r="19" spans="2:9" x14ac:dyDescent="0.25">
      <c r="B19" s="16" t="s">
        <v>59</v>
      </c>
      <c r="C19" s="2"/>
      <c r="D19" s="2"/>
      <c r="E19" s="2"/>
      <c r="F19" s="2"/>
      <c r="G19" s="2"/>
      <c r="H19" s="2"/>
      <c r="I19" s="2"/>
    </row>
    <row r="20" spans="2:9" ht="15" customHeight="1" x14ac:dyDescent="0.25">
      <c r="C20" s="2"/>
      <c r="D20" s="2"/>
      <c r="E20" s="99" t="s">
        <v>57</v>
      </c>
      <c r="F20" s="99"/>
      <c r="G20" s="99"/>
      <c r="H20" s="100"/>
      <c r="I20" s="15">
        <v>1</v>
      </c>
    </row>
    <row r="21" spans="2:9" x14ac:dyDescent="0.25">
      <c r="B21" s="97" t="s">
        <v>56</v>
      </c>
      <c r="C21" s="79" t="s">
        <v>55</v>
      </c>
      <c r="D21" s="79"/>
      <c r="E21" s="79"/>
      <c r="F21" s="79"/>
      <c r="G21" s="69" t="s">
        <v>54</v>
      </c>
      <c r="H21" s="69" t="s">
        <v>53</v>
      </c>
      <c r="I21" s="69" t="s">
        <v>52</v>
      </c>
    </row>
    <row r="22" spans="2:9" ht="67.5" customHeight="1" x14ac:dyDescent="0.25">
      <c r="B22" s="98"/>
      <c r="C22" s="6" t="s">
        <v>51</v>
      </c>
      <c r="D22" s="6" t="s">
        <v>50</v>
      </c>
      <c r="E22" s="6" t="s">
        <v>49</v>
      </c>
      <c r="F22" s="6" t="s">
        <v>48</v>
      </c>
      <c r="G22" s="69"/>
      <c r="H22" s="69"/>
      <c r="I22" s="69"/>
    </row>
    <row r="23" spans="2:9" ht="33.75" customHeight="1" x14ac:dyDescent="0.25">
      <c r="B23" s="14" t="s">
        <v>47</v>
      </c>
      <c r="C23" s="28">
        <v>0</v>
      </c>
      <c r="D23" s="28">
        <v>0</v>
      </c>
      <c r="E23" s="28">
        <v>0</v>
      </c>
      <c r="F23" s="28">
        <v>1</v>
      </c>
      <c r="G23" s="37">
        <f t="shared" ref="G23:G28" si="3">SUM(C23:F23)</f>
        <v>1</v>
      </c>
      <c r="H23" s="25">
        <f>IF(G23=0,0,(ROUND(((E23+F23)/G23),2)))</f>
        <v>1</v>
      </c>
      <c r="I23" s="37">
        <f>IF(E23+F23=0,0,ROUND(((E23*3+F23*4)/(E23+F23)),2))</f>
        <v>4</v>
      </c>
    </row>
    <row r="24" spans="2:9" ht="33.75" customHeight="1" x14ac:dyDescent="0.25">
      <c r="B24" s="13" t="s">
        <v>46</v>
      </c>
      <c r="C24" s="28">
        <v>0</v>
      </c>
      <c r="D24" s="28">
        <v>0</v>
      </c>
      <c r="E24" s="28">
        <v>0</v>
      </c>
      <c r="F24" s="28">
        <v>1</v>
      </c>
      <c r="G24" s="37">
        <f t="shared" si="3"/>
        <v>1</v>
      </c>
      <c r="H24" s="25">
        <f t="shared" ref="H24:H27" si="4">IF(G24=0,0,(ROUND(((E24+F24)/G24),2)))</f>
        <v>1</v>
      </c>
      <c r="I24" s="37">
        <f t="shared" ref="I24:I27" si="5">IF(E24+F24=0,0,ROUND(((E24*3+F24*4)/(E24+F24)),2))</f>
        <v>4</v>
      </c>
    </row>
    <row r="25" spans="2:9" ht="33.75" customHeight="1" x14ac:dyDescent="0.25">
      <c r="B25" s="13" t="s">
        <v>45</v>
      </c>
      <c r="C25" s="28">
        <v>0</v>
      </c>
      <c r="D25" s="28">
        <v>0</v>
      </c>
      <c r="E25" s="28">
        <v>0</v>
      </c>
      <c r="F25" s="28">
        <v>1</v>
      </c>
      <c r="G25" s="37">
        <f t="shared" si="3"/>
        <v>1</v>
      </c>
      <c r="H25" s="25">
        <f t="shared" si="4"/>
        <v>1</v>
      </c>
      <c r="I25" s="37">
        <f t="shared" si="5"/>
        <v>4</v>
      </c>
    </row>
    <row r="26" spans="2:9" ht="33.75" customHeight="1" x14ac:dyDescent="0.25">
      <c r="B26" s="13" t="s">
        <v>44</v>
      </c>
      <c r="C26" s="28">
        <v>0</v>
      </c>
      <c r="D26" s="28">
        <v>0</v>
      </c>
      <c r="E26" s="28">
        <v>1</v>
      </c>
      <c r="F26" s="28">
        <v>0</v>
      </c>
      <c r="G26" s="37">
        <f t="shared" si="3"/>
        <v>1</v>
      </c>
      <c r="H26" s="25">
        <f t="shared" si="4"/>
        <v>1</v>
      </c>
      <c r="I26" s="37">
        <f t="shared" si="5"/>
        <v>3</v>
      </c>
    </row>
    <row r="27" spans="2:9" ht="33.75" customHeight="1" x14ac:dyDescent="0.25">
      <c r="B27" s="13" t="s">
        <v>43</v>
      </c>
      <c r="C27" s="28">
        <v>0</v>
      </c>
      <c r="D27" s="28">
        <v>0</v>
      </c>
      <c r="E27" s="28">
        <v>0</v>
      </c>
      <c r="F27" s="28">
        <v>1</v>
      </c>
      <c r="G27" s="37">
        <f t="shared" si="3"/>
        <v>1</v>
      </c>
      <c r="H27" s="25">
        <f t="shared" si="4"/>
        <v>1</v>
      </c>
      <c r="I27" s="37">
        <f t="shared" si="5"/>
        <v>4</v>
      </c>
    </row>
    <row r="28" spans="2:9" ht="33.75" customHeight="1" x14ac:dyDescent="0.25">
      <c r="B28" s="35" t="s">
        <v>42</v>
      </c>
      <c r="C28" s="37">
        <f>SUM(C23:C27)</f>
        <v>0</v>
      </c>
      <c r="D28" s="37">
        <f>SUM(D23:D27)</f>
        <v>0</v>
      </c>
      <c r="E28" s="37">
        <f>SUM(E23:E27)</f>
        <v>1</v>
      </c>
      <c r="F28" s="37">
        <f>SUM(F23:F27)</f>
        <v>4</v>
      </c>
      <c r="G28" s="37">
        <f t="shared" si="3"/>
        <v>5</v>
      </c>
      <c r="H28" s="25">
        <f>IF(G28=0,0,(ROUND(((E28+F28)/G28),2)))</f>
        <v>1</v>
      </c>
      <c r="I28" s="37">
        <f>IF(E28+F28=0,0,ROUND(((E28*3+F28*4)/(E28+F28)),2))</f>
        <v>3.8</v>
      </c>
    </row>
    <row r="29" spans="2:9" x14ac:dyDescent="0.25">
      <c r="B29" s="101"/>
      <c r="C29" s="101"/>
      <c r="D29" s="101"/>
      <c r="E29" s="101"/>
      <c r="F29" s="101"/>
      <c r="G29" s="101"/>
      <c r="H29" s="101"/>
      <c r="I29" s="101"/>
    </row>
    <row r="30" spans="2:9" x14ac:dyDescent="0.25">
      <c r="B30" s="16" t="s">
        <v>58</v>
      </c>
      <c r="C30" s="38"/>
      <c r="D30" s="38"/>
      <c r="E30" s="38"/>
      <c r="F30" s="38"/>
      <c r="G30" s="38"/>
      <c r="H30" s="38"/>
      <c r="I30" s="38"/>
    </row>
    <row r="31" spans="2:9" ht="15" customHeight="1" x14ac:dyDescent="0.25">
      <c r="C31" s="2"/>
      <c r="D31" s="2"/>
      <c r="E31" s="99" t="s">
        <v>57</v>
      </c>
      <c r="F31" s="99"/>
      <c r="G31" s="99"/>
      <c r="H31" s="100"/>
      <c r="I31" s="15">
        <f>I20+I9</f>
        <v>5</v>
      </c>
    </row>
    <row r="32" spans="2:9" ht="15" customHeight="1" x14ac:dyDescent="0.25">
      <c r="B32" s="97" t="s">
        <v>56</v>
      </c>
      <c r="C32" s="102" t="s">
        <v>55</v>
      </c>
      <c r="D32" s="103"/>
      <c r="E32" s="103"/>
      <c r="F32" s="103"/>
      <c r="G32" s="104" t="s">
        <v>54</v>
      </c>
      <c r="H32" s="104" t="s">
        <v>53</v>
      </c>
      <c r="I32" s="104" t="s">
        <v>52</v>
      </c>
    </row>
    <row r="33" spans="2:9" ht="67.5" customHeight="1" x14ac:dyDescent="0.25">
      <c r="B33" s="98"/>
      <c r="C33" s="6" t="s">
        <v>51</v>
      </c>
      <c r="D33" s="6" t="s">
        <v>50</v>
      </c>
      <c r="E33" s="6" t="s">
        <v>49</v>
      </c>
      <c r="F33" s="6" t="s">
        <v>48</v>
      </c>
      <c r="G33" s="105"/>
      <c r="H33" s="105"/>
      <c r="I33" s="105"/>
    </row>
    <row r="34" spans="2:9" ht="30" customHeight="1" x14ac:dyDescent="0.25">
      <c r="B34" s="14" t="s">
        <v>47</v>
      </c>
      <c r="C34" s="37">
        <f t="shared" ref="C34:F38" si="6">C12+C23</f>
        <v>0</v>
      </c>
      <c r="D34" s="37">
        <f t="shared" si="6"/>
        <v>0</v>
      </c>
      <c r="E34" s="37">
        <f t="shared" si="6"/>
        <v>2</v>
      </c>
      <c r="F34" s="37">
        <f t="shared" si="6"/>
        <v>3</v>
      </c>
      <c r="G34" s="37">
        <f t="shared" ref="G34:G39" si="7">SUM(C34:F34)</f>
        <v>5</v>
      </c>
      <c r="H34" s="25">
        <f>IF(G34=0,0,(ROUND(((E34+F34)/G34),2)))</f>
        <v>1</v>
      </c>
      <c r="I34" s="37">
        <f>IF(E34+F34=0,0,ROUND(((E34*3+F34*4)/(E34+F34)),2))</f>
        <v>3.6</v>
      </c>
    </row>
    <row r="35" spans="2:9" ht="30" customHeight="1" x14ac:dyDescent="0.25">
      <c r="B35" s="13" t="s">
        <v>46</v>
      </c>
      <c r="C35" s="37">
        <f t="shared" si="6"/>
        <v>0</v>
      </c>
      <c r="D35" s="37">
        <f t="shared" si="6"/>
        <v>0</v>
      </c>
      <c r="E35" s="37">
        <f t="shared" si="6"/>
        <v>3</v>
      </c>
      <c r="F35" s="37">
        <f t="shared" si="6"/>
        <v>2</v>
      </c>
      <c r="G35" s="37">
        <f t="shared" si="7"/>
        <v>5</v>
      </c>
      <c r="H35" s="25">
        <f t="shared" ref="H35:H39" si="8">IF(G35=0,0,(ROUND(((E35+F35)/G35),2)))</f>
        <v>1</v>
      </c>
      <c r="I35" s="37">
        <f t="shared" ref="I35:I39" si="9">IF(E35+F35=0,0,ROUND(((E35*3+F35*4)/(E35+F35)),2))</f>
        <v>3.4</v>
      </c>
    </row>
    <row r="36" spans="2:9" ht="30" customHeight="1" x14ac:dyDescent="0.25">
      <c r="B36" s="13" t="s">
        <v>45</v>
      </c>
      <c r="C36" s="37">
        <f t="shared" si="6"/>
        <v>0</v>
      </c>
      <c r="D36" s="37">
        <f t="shared" si="6"/>
        <v>0</v>
      </c>
      <c r="E36" s="37">
        <f t="shared" si="6"/>
        <v>1</v>
      </c>
      <c r="F36" s="37">
        <f t="shared" si="6"/>
        <v>4</v>
      </c>
      <c r="G36" s="37">
        <f t="shared" si="7"/>
        <v>5</v>
      </c>
      <c r="H36" s="25">
        <f t="shared" si="8"/>
        <v>1</v>
      </c>
      <c r="I36" s="37">
        <f t="shared" si="9"/>
        <v>3.8</v>
      </c>
    </row>
    <row r="37" spans="2:9" ht="30" customHeight="1" x14ac:dyDescent="0.25">
      <c r="B37" s="13" t="s">
        <v>44</v>
      </c>
      <c r="C37" s="37">
        <f t="shared" si="6"/>
        <v>0</v>
      </c>
      <c r="D37" s="37">
        <f t="shared" si="6"/>
        <v>0</v>
      </c>
      <c r="E37" s="37">
        <f t="shared" si="6"/>
        <v>1</v>
      </c>
      <c r="F37" s="37">
        <f t="shared" si="6"/>
        <v>4</v>
      </c>
      <c r="G37" s="37">
        <f t="shared" si="7"/>
        <v>5</v>
      </c>
      <c r="H37" s="25">
        <f t="shared" si="8"/>
        <v>1</v>
      </c>
      <c r="I37" s="37">
        <f t="shared" si="9"/>
        <v>3.8</v>
      </c>
    </row>
    <row r="38" spans="2:9" ht="30" customHeight="1" x14ac:dyDescent="0.25">
      <c r="B38" s="13" t="s">
        <v>43</v>
      </c>
      <c r="C38" s="37">
        <f t="shared" si="6"/>
        <v>0</v>
      </c>
      <c r="D38" s="37">
        <f t="shared" si="6"/>
        <v>0</v>
      </c>
      <c r="E38" s="37">
        <f t="shared" si="6"/>
        <v>0</v>
      </c>
      <c r="F38" s="37">
        <f t="shared" si="6"/>
        <v>5</v>
      </c>
      <c r="G38" s="37">
        <f t="shared" si="7"/>
        <v>5</v>
      </c>
      <c r="H38" s="25">
        <f t="shared" si="8"/>
        <v>1</v>
      </c>
      <c r="I38" s="37">
        <f t="shared" si="9"/>
        <v>4</v>
      </c>
    </row>
    <row r="39" spans="2:9" ht="29.25" customHeight="1" x14ac:dyDescent="0.25">
      <c r="B39" s="35" t="s">
        <v>42</v>
      </c>
      <c r="C39" s="37">
        <f>SUM(C34:C38)</f>
        <v>0</v>
      </c>
      <c r="D39" s="37">
        <f>SUM(D34:D38)</f>
        <v>0</v>
      </c>
      <c r="E39" s="37">
        <f>SUM(E34:E38)</f>
        <v>7</v>
      </c>
      <c r="F39" s="37">
        <f>SUM(F34:F38)</f>
        <v>18</v>
      </c>
      <c r="G39" s="37">
        <f t="shared" si="7"/>
        <v>25</v>
      </c>
      <c r="H39" s="25">
        <f t="shared" si="8"/>
        <v>1</v>
      </c>
      <c r="I39" s="43">
        <f t="shared" si="9"/>
        <v>3.72</v>
      </c>
    </row>
    <row r="48" spans="2:9" ht="31.5" customHeight="1" x14ac:dyDescent="0.25"/>
  </sheetData>
  <mergeCells count="20">
    <mergeCell ref="I21:I22"/>
    <mergeCell ref="A3:J3"/>
    <mergeCell ref="E9:H9"/>
    <mergeCell ref="B10:B11"/>
    <mergeCell ref="C10:F10"/>
    <mergeCell ref="G10:G11"/>
    <mergeCell ref="H10:H11"/>
    <mergeCell ref="I10:I11"/>
    <mergeCell ref="E20:H20"/>
    <mergeCell ref="B21:B22"/>
    <mergeCell ref="C21:F21"/>
    <mergeCell ref="G21:G22"/>
    <mergeCell ref="H21:H22"/>
    <mergeCell ref="B29:I29"/>
    <mergeCell ref="E31:H31"/>
    <mergeCell ref="B32:B33"/>
    <mergeCell ref="C32:F32"/>
    <mergeCell ref="G32:G33"/>
    <mergeCell ref="H32:H33"/>
    <mergeCell ref="I32:I33"/>
  </mergeCells>
  <printOptions horizontalCentered="1"/>
  <pageMargins left="0.39370078740157483" right="0.39370078740157483" top="0.31496062992125984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3</vt:i4>
      </vt:variant>
    </vt:vector>
  </HeadingPairs>
  <TitlesOfParts>
    <vt:vector size="8" baseType="lpstr">
      <vt:lpstr>4a</vt:lpstr>
      <vt:lpstr>5a</vt:lpstr>
      <vt:lpstr>6a</vt:lpstr>
      <vt:lpstr>6b3 - TC</vt:lpstr>
      <vt:lpstr>6b3 - TD</vt:lpstr>
      <vt:lpstr>'4a'!Área_de_Impressão</vt:lpstr>
      <vt:lpstr>'5a'!Área_de_Impressão</vt:lpstr>
      <vt:lpstr>'6a'!Área_de_Impressão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Utilizador</cp:lastModifiedBy>
  <cp:lastPrinted>2023-09-14T16:59:39Z</cp:lastPrinted>
  <dcterms:created xsi:type="dcterms:W3CDTF">2016-03-28T10:53:22Z</dcterms:created>
  <dcterms:modified xsi:type="dcterms:W3CDTF">2023-11-06T20:50:37Z</dcterms:modified>
</cp:coreProperties>
</file>